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270" windowHeight="7950" tabRatio="778" firstSheet="2" activeTab="7"/>
  </bookViews>
  <sheets>
    <sheet name="TOUR 1 masculin" sheetId="1" r:id="rId1"/>
    <sheet name="TOUR 2 masculin 1-16" sheetId="2" r:id="rId2"/>
    <sheet name="TOUR 2 masculin 17-25" sheetId="3" r:id="rId3"/>
    <sheet name="TOUR 3 masculin 17-25" sheetId="4" r:id="rId4"/>
    <sheet name="QUART ET DEMI 1-8" sheetId="5" r:id="rId5"/>
    <sheet name="QUART ET DEMI 9-16" sheetId="6" r:id="rId6"/>
    <sheet name="FINALE ET PLUS" sheetId="7" r:id="rId7"/>
    <sheet name="CLASSEMENT GENERAL" sheetId="8" r:id="rId8"/>
  </sheets>
  <definedNames/>
  <calcPr fullCalcOnLoad="1"/>
</workbook>
</file>

<file path=xl/sharedStrings.xml><?xml version="1.0" encoding="utf-8"?>
<sst xmlns="http://schemas.openxmlformats.org/spreadsheetml/2006/main" count="533" uniqueCount="114">
  <si>
    <t>9H00</t>
  </si>
  <si>
    <t>IDF SUD</t>
  </si>
  <si>
    <t>VAINQUEUR</t>
  </si>
  <si>
    <t>10H30</t>
  </si>
  <si>
    <t>12H00</t>
  </si>
  <si>
    <t>CLASSEMENT</t>
  </si>
  <si>
    <t>EQUIPE</t>
  </si>
  <si>
    <t>PTS</t>
  </si>
  <si>
    <t>J</t>
  </si>
  <si>
    <t>G</t>
  </si>
  <si>
    <t>P</t>
  </si>
  <si>
    <t>PTS +</t>
  </si>
  <si>
    <t>PTS -</t>
  </si>
  <si>
    <t>RATIO</t>
  </si>
  <si>
    <t>SET+</t>
  </si>
  <si>
    <t>SET-</t>
  </si>
  <si>
    <t>LORRAINE</t>
  </si>
  <si>
    <t>MAYOTTE</t>
  </si>
  <si>
    <t>BOURGOGNE</t>
  </si>
  <si>
    <t>10h30</t>
  </si>
  <si>
    <t>POULE C</t>
  </si>
  <si>
    <t>POULE B</t>
  </si>
  <si>
    <t>REUNION</t>
  </si>
  <si>
    <t>FLANDRES</t>
  </si>
  <si>
    <t>POULE H</t>
  </si>
  <si>
    <t>POULE D</t>
  </si>
  <si>
    <t>BASSE NORMANDIE</t>
  </si>
  <si>
    <t>HAUTE NORMANDIE</t>
  </si>
  <si>
    <t>BRETAGNE</t>
  </si>
  <si>
    <t>POULE E</t>
  </si>
  <si>
    <t>ALSACE</t>
  </si>
  <si>
    <t>CHAMPAGNE</t>
  </si>
  <si>
    <t>COTE D'AZUR 1</t>
  </si>
  <si>
    <t>POULE F</t>
  </si>
  <si>
    <t>IDF EST</t>
  </si>
  <si>
    <t>PICARDIE</t>
  </si>
  <si>
    <t>PAYS DE LOIRE</t>
  </si>
  <si>
    <t>POULE G</t>
  </si>
  <si>
    <t>PROVENCE</t>
  </si>
  <si>
    <t>COTE D'AZUR 2</t>
  </si>
  <si>
    <t>MIDI PYRENEES</t>
  </si>
  <si>
    <t>AQUITAINE</t>
  </si>
  <si>
    <t>CENTRE</t>
  </si>
  <si>
    <t>IDF OUEST</t>
  </si>
  <si>
    <t>POULE A</t>
  </si>
  <si>
    <t>POULE I</t>
  </si>
  <si>
    <t>15H00</t>
  </si>
  <si>
    <t>16H30</t>
  </si>
  <si>
    <t>9H30</t>
  </si>
  <si>
    <t>09H00</t>
  </si>
  <si>
    <t>POULE J</t>
  </si>
  <si>
    <t>POULE K</t>
  </si>
  <si>
    <t>POULE L</t>
  </si>
  <si>
    <t>POULE M</t>
  </si>
  <si>
    <t>POULE N</t>
  </si>
  <si>
    <t>POULE O</t>
  </si>
  <si>
    <t>DEMIE-FINALE 2 (1-4)</t>
  </si>
  <si>
    <t>DEMIE-FINALE 1 (1-4)</t>
  </si>
  <si>
    <t>14H30</t>
  </si>
  <si>
    <t>17H30</t>
  </si>
  <si>
    <t>20H00</t>
  </si>
  <si>
    <t>DEMIE-FINALE 3 (5-8)</t>
  </si>
  <si>
    <t>DEMI-FINALE 4 (5-8)</t>
  </si>
  <si>
    <t>GYMNASE COTEAUX 2 (CANNES)</t>
  </si>
  <si>
    <t>1/4 FINALE 1 (1-8)</t>
  </si>
  <si>
    <t>1/4 FINALE 2 (1-8)</t>
  </si>
  <si>
    <t>1/4 FINALE 3 (1-8)</t>
  </si>
  <si>
    <t>1/4 FINALE 4 (1-8)</t>
  </si>
  <si>
    <t>1/4 FINALE 5 (9-16)</t>
  </si>
  <si>
    <t>1/4 FINALE 6 (9-16)</t>
  </si>
  <si>
    <t>1/4 FINALE 7 (9-16)</t>
  </si>
  <si>
    <t>1/4 FINALE 8 (9-16)</t>
  </si>
  <si>
    <t>DEMIE-FINALE 5 (9-12)</t>
  </si>
  <si>
    <t>DEMIE-FINALE 6 (9-12)</t>
  </si>
  <si>
    <t>DEMIE-FINALE 7 (13-16)</t>
  </si>
  <si>
    <t>13H00</t>
  </si>
  <si>
    <t>16H00</t>
  </si>
  <si>
    <t>POULE P</t>
  </si>
  <si>
    <t>POULE Q</t>
  </si>
  <si>
    <t>POULE R</t>
  </si>
  <si>
    <t>FINALE</t>
  </si>
  <si>
    <t>PLACE 3/4</t>
  </si>
  <si>
    <t>PLACE 5/6</t>
  </si>
  <si>
    <t>PLACE 7/8</t>
  </si>
  <si>
    <t>PLACE 9/10</t>
  </si>
  <si>
    <t>PLACE 11/12</t>
  </si>
  <si>
    <t>PLACE 13/14</t>
  </si>
  <si>
    <t>PLACE 15/16</t>
  </si>
  <si>
    <t>PALAIS DES VICTOIRES (CANNES)</t>
  </si>
  <si>
    <t>PLACE 17/18</t>
  </si>
  <si>
    <t>PLACE 19/20</t>
  </si>
  <si>
    <t>PLACE 21/22</t>
  </si>
  <si>
    <t>LES CAMPELIERES (MOUGINS)</t>
  </si>
  <si>
    <t>SALLE RENE FRIARD (MOUGINS)</t>
  </si>
  <si>
    <t>LA CHESNAIE 2 (MOUANS-STX)</t>
  </si>
  <si>
    <t>LA CHESNAIE 1 (MOUANS-STX)</t>
  </si>
  <si>
    <t>FONT DE L'ORME 1 (MOUGINS)</t>
  </si>
  <si>
    <t>MOUGINS SCHOOL (MOUGINS)</t>
  </si>
  <si>
    <t>N. CALEDONIE</t>
  </si>
  <si>
    <t>LANGUEDOC</t>
  </si>
  <si>
    <t>FONT DE L'ORME 2 (MOUGINS)</t>
  </si>
  <si>
    <t>LES OISEAUX (MOUGINS)</t>
  </si>
  <si>
    <t>POITOU</t>
  </si>
  <si>
    <t>RHONE-ALPES</t>
  </si>
  <si>
    <t>FONT DE L'ORME (MOUGINS)</t>
  </si>
  <si>
    <t>LA CHESNAIE 1 (MOUGINS)</t>
  </si>
  <si>
    <t>LA CHESNAIE 2 (MOUGINS)</t>
  </si>
  <si>
    <t>OMNISPORTS 1 (MOUANS-SRTX)</t>
  </si>
  <si>
    <t>CAMPELIERES (MOUGINS)</t>
  </si>
  <si>
    <t>LA CHESNAIE 2 (MOUANS-SARTOUX)</t>
  </si>
  <si>
    <t>RENE FRIARD (MOUANS-SRTX)</t>
  </si>
  <si>
    <t>RENE FRIARD (MOUANS-SARTOUX)</t>
  </si>
  <si>
    <t>DEMIE-FINALE 8 (13-16)</t>
  </si>
  <si>
    <t>CLASSEMENT GENERAL MASCULIN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</si>
</sst>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17"/>
      <name val="Calibri"/>
      <family val="2"/>
    </font>
    <font>
      <b/>
      <sz val="22"/>
      <name val="Calibri"/>
      <family val="2"/>
    </font>
    <font>
      <b/>
      <sz val="16"/>
      <color indexed="8"/>
      <name val="Calibri"/>
      <family val="2"/>
    </font>
    <font>
      <b/>
      <sz val="20"/>
      <color indexed="17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20"/>
      <color indexed="30"/>
      <name val="Calibri"/>
      <family val="2"/>
    </font>
    <font>
      <b/>
      <sz val="20"/>
      <color indexed="10"/>
      <name val="Calibri"/>
      <family val="2"/>
    </font>
    <font>
      <b/>
      <u val="single"/>
      <sz val="22"/>
      <color indexed="30"/>
      <name val="Calibri"/>
      <family val="2"/>
    </font>
    <font>
      <b/>
      <u val="single"/>
      <sz val="24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8000"/>
      <name val="Calibri"/>
      <family val="2"/>
    </font>
    <font>
      <sz val="11"/>
      <color rgb="FF008000"/>
      <name val="Calibri"/>
      <family val="2"/>
    </font>
    <font>
      <b/>
      <u val="single"/>
      <sz val="22"/>
      <color rgb="FF0070C0"/>
      <name val="Calibri"/>
      <family val="2"/>
    </font>
    <font>
      <b/>
      <sz val="20"/>
      <color rgb="FF008000"/>
      <name val="Calibri"/>
      <family val="2"/>
    </font>
    <font>
      <b/>
      <sz val="16"/>
      <color theme="1"/>
      <name val="Calibri"/>
      <family val="2"/>
    </font>
    <font>
      <b/>
      <sz val="20"/>
      <color rgb="FF0070C0"/>
      <name val="Calibri"/>
      <family val="2"/>
    </font>
    <font>
      <b/>
      <sz val="20"/>
      <color rgb="FFFF0000"/>
      <name val="Calibri"/>
      <family val="2"/>
    </font>
    <font>
      <b/>
      <u val="single"/>
      <sz val="24"/>
      <color theme="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33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34" borderId="26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2" fontId="0" fillId="0" borderId="3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2" fillId="0" borderId="28" xfId="0" applyNumberFormat="1" applyFon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42" fillId="0" borderId="0" xfId="0" applyNumberFormat="1" applyFont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2" fontId="42" fillId="0" borderId="27" xfId="0" applyNumberFormat="1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42" fillId="0" borderId="24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211"/>
  <sheetViews>
    <sheetView zoomScalePageLayoutView="0" workbookViewId="0" topLeftCell="A1">
      <selection activeCell="E203" sqref="E203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8" max="8" width="1.28515625" style="1" customWidth="1"/>
    <col min="9" max="9" width="2.28125" style="1" customWidth="1"/>
    <col min="10" max="10" width="17.7109375" style="1" customWidth="1"/>
    <col min="11" max="14" width="4.7109375" style="1" customWidth="1"/>
    <col min="15" max="16" width="5.7109375" style="1" customWidth="1"/>
    <col min="17" max="17" width="6.7109375" style="59" customWidth="1"/>
    <col min="18" max="19" width="5.7109375" style="1" customWidth="1"/>
    <col min="20" max="20" width="6.7109375" style="59" customWidth="1"/>
    <col min="21" max="21" width="7.7109375" style="1" customWidth="1"/>
    <col min="22" max="16384" width="11.421875" style="1" customWidth="1"/>
  </cols>
  <sheetData>
    <row r="1" spans="1:7" ht="35.25" customHeight="1" thickBot="1">
      <c r="A1" s="70" t="s">
        <v>44</v>
      </c>
      <c r="B1" s="71"/>
      <c r="C1" s="71"/>
      <c r="D1" s="71"/>
      <c r="E1" s="71"/>
      <c r="F1" s="71"/>
      <c r="G1" s="72"/>
    </row>
    <row r="2" spans="1:20" ht="35.25" customHeight="1" thickBot="1">
      <c r="A2" s="73" t="s">
        <v>92</v>
      </c>
      <c r="B2" s="74"/>
      <c r="C2" s="74"/>
      <c r="D2" s="74"/>
      <c r="E2" s="74"/>
      <c r="F2" s="74"/>
      <c r="G2" s="75"/>
      <c r="I2" s="85" t="s">
        <v>5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5.75" thickBot="1">
      <c r="A3" s="80" t="s">
        <v>0</v>
      </c>
      <c r="B3" s="5" t="s">
        <v>23</v>
      </c>
      <c r="C3" s="6">
        <f>IF(B3="",0,IF(D3&gt;E3,1,0))</f>
        <v>1</v>
      </c>
      <c r="D3" s="32">
        <v>25</v>
      </c>
      <c r="E3" s="33">
        <v>8</v>
      </c>
      <c r="F3" s="7">
        <f>IF(G3="",0,IF(E3&gt;D3,1,0))</f>
        <v>0</v>
      </c>
      <c r="G3" s="8" t="s">
        <v>39</v>
      </c>
      <c r="I3" s="83" t="s">
        <v>6</v>
      </c>
      <c r="J3" s="84"/>
      <c r="K3" s="25" t="s">
        <v>7</v>
      </c>
      <c r="L3" s="25" t="s">
        <v>8</v>
      </c>
      <c r="M3" s="25" t="s">
        <v>9</v>
      </c>
      <c r="N3" s="25" t="s">
        <v>10</v>
      </c>
      <c r="O3" s="25" t="s">
        <v>14</v>
      </c>
      <c r="P3" s="25" t="s">
        <v>15</v>
      </c>
      <c r="Q3" s="65" t="s">
        <v>13</v>
      </c>
      <c r="R3" s="25" t="s">
        <v>11</v>
      </c>
      <c r="S3" s="25" t="s">
        <v>12</v>
      </c>
      <c r="T3" s="60" t="s">
        <v>13</v>
      </c>
    </row>
    <row r="4" spans="1:20" ht="15">
      <c r="A4" s="81"/>
      <c r="B4" s="12">
        <f>IF(D3="",0,IF(C6&gt;F6,2,1))</f>
        <v>2</v>
      </c>
      <c r="C4" s="3">
        <f>IF(B3="",0,IF(D4&gt;E4,1,0))</f>
        <v>1</v>
      </c>
      <c r="D4" s="34">
        <v>25</v>
      </c>
      <c r="E4" s="35">
        <v>15</v>
      </c>
      <c r="F4" s="4">
        <f>IF(G3="",0,IF(E4&gt;D4,1,0))</f>
        <v>0</v>
      </c>
      <c r="G4" s="13">
        <f>IF(E3="",0,IF(F6&gt;C6,2,1))</f>
        <v>1</v>
      </c>
      <c r="I4" s="15">
        <v>1</v>
      </c>
      <c r="J4" s="20" t="s">
        <v>23</v>
      </c>
      <c r="K4" s="20">
        <f>(M4*2)+(N4*1)</f>
        <v>4</v>
      </c>
      <c r="L4" s="20">
        <f>$B$5+$G$5+$G$15+$B$15</f>
        <v>2</v>
      </c>
      <c r="M4" s="20">
        <f>$B$5+$G$15</f>
        <v>2</v>
      </c>
      <c r="N4" s="20">
        <f>$G$5+$B$15</f>
        <v>0</v>
      </c>
      <c r="O4" s="20">
        <f>$C$6+$F$16</f>
        <v>4</v>
      </c>
      <c r="P4" s="20">
        <f>$F$6+$C$16</f>
        <v>0</v>
      </c>
      <c r="Q4" s="66" t="str">
        <f>IF(P4=0,"MAX",O4/P4)</f>
        <v>MAX</v>
      </c>
      <c r="R4" s="20">
        <f>$D$6+$E$16</f>
        <v>100</v>
      </c>
      <c r="S4" s="20">
        <f>$E$6+$D$16</f>
        <v>56</v>
      </c>
      <c r="T4" s="61">
        <f>IF(S4=0,"MAX",R4/S4)</f>
        <v>1.7857142857142858</v>
      </c>
    </row>
    <row r="5" spans="1:20" ht="15">
      <c r="A5" s="81"/>
      <c r="B5" s="12">
        <f>IF(D3="",0,IF(C6&gt;F6,1,0))</f>
        <v>1</v>
      </c>
      <c r="C5" s="3">
        <f>IF(B3="",0,IF(D5&gt;E5,1,0))</f>
        <v>0</v>
      </c>
      <c r="D5" s="34"/>
      <c r="E5" s="35"/>
      <c r="F5" s="4">
        <f>IF(G3="",0,IF(E5&gt;D5,1,0))</f>
        <v>0</v>
      </c>
      <c r="G5" s="13">
        <f>IF(E3="",0,IF(F6&gt;C6,1,0))</f>
        <v>0</v>
      </c>
      <c r="I5" s="16">
        <v>2</v>
      </c>
      <c r="J5" s="2" t="s">
        <v>1</v>
      </c>
      <c r="K5" s="2">
        <f>(M5*2)+(N5*1)</f>
        <v>3</v>
      </c>
      <c r="L5" s="2">
        <f>$B$15+$G$15+$G$10+$B$10</f>
        <v>2</v>
      </c>
      <c r="M5" s="2">
        <f>$B$10+$B$15</f>
        <v>1</v>
      </c>
      <c r="N5" s="2">
        <f>$G$10+$G$15</f>
        <v>1</v>
      </c>
      <c r="O5" s="2">
        <v>4</v>
      </c>
      <c r="P5" s="2">
        <v>0</v>
      </c>
      <c r="Q5" s="67" t="str">
        <f>IF(P5=0,"MAX",O5/P5)</f>
        <v>MAX</v>
      </c>
      <c r="R5" s="2">
        <f>$D$11+$D$16</f>
        <v>94</v>
      </c>
      <c r="S5" s="2">
        <f>$E$11+$E$16</f>
        <v>108</v>
      </c>
      <c r="T5" s="62">
        <f>IF(S5=0,"MAX",R5/S5)</f>
        <v>0.8703703703703703</v>
      </c>
    </row>
    <row r="6" spans="1:20" ht="15.75" thickBot="1">
      <c r="A6" s="82"/>
      <c r="B6" s="9"/>
      <c r="C6" s="10">
        <f>SUM(C3:C5)</f>
        <v>2</v>
      </c>
      <c r="D6" s="10">
        <f>SUM(D3:D5)</f>
        <v>50</v>
      </c>
      <c r="E6" s="10">
        <f>SUM(E3:E5)</f>
        <v>23</v>
      </c>
      <c r="F6" s="10">
        <f>SUM(F3:F5)</f>
        <v>0</v>
      </c>
      <c r="G6" s="11"/>
      <c r="I6" s="17">
        <v>3</v>
      </c>
      <c r="J6" s="10" t="s">
        <v>39</v>
      </c>
      <c r="K6" s="10">
        <f>(M6*2)+(N6*1)</f>
        <v>2</v>
      </c>
      <c r="L6" s="10">
        <f>$G$10+$B$10+$B$5+$G$5</f>
        <v>2</v>
      </c>
      <c r="M6" s="10">
        <f>$G$5+$G$10</f>
        <v>0</v>
      </c>
      <c r="N6" s="10">
        <f>$B$5+$B$10</f>
        <v>2</v>
      </c>
      <c r="O6" s="10">
        <f>$F$6+$F$11</f>
        <v>1</v>
      </c>
      <c r="P6" s="10">
        <f>$C$6+$C$11</f>
        <v>4</v>
      </c>
      <c r="Q6" s="68">
        <f>IF(P6=0,"MAX",O6/P6)</f>
        <v>0.25</v>
      </c>
      <c r="R6" s="10">
        <f>$E$6+$E$11</f>
        <v>81</v>
      </c>
      <c r="S6" s="10">
        <f>$D$6+$D$11</f>
        <v>111</v>
      </c>
      <c r="T6" s="58">
        <f>IF(S6=0,"MAX",R6/S6)</f>
        <v>0.7297297297297297</v>
      </c>
    </row>
    <row r="7" spans="1:7" ht="19.5" customHeight="1" thickBot="1">
      <c r="A7" s="76" t="s">
        <v>2</v>
      </c>
      <c r="B7" s="77"/>
      <c r="C7" s="78" t="str">
        <f>IF(D3="",0,IF(C6&gt;F6,B3,G3))</f>
        <v>FLANDRES</v>
      </c>
      <c r="D7" s="78"/>
      <c r="E7" s="78"/>
      <c r="F7" s="78"/>
      <c r="G7" s="79"/>
    </row>
    <row r="8" spans="1:20" ht="15">
      <c r="A8" s="80" t="s">
        <v>3</v>
      </c>
      <c r="B8" s="5" t="s">
        <v>1</v>
      </c>
      <c r="C8" s="6">
        <f>IF(B8="",0,IF(D8&gt;E8,1,0))</f>
        <v>0</v>
      </c>
      <c r="D8" s="32">
        <v>20</v>
      </c>
      <c r="E8" s="33">
        <v>25</v>
      </c>
      <c r="F8" s="7">
        <f>IF(G8="",0,IF(E8&gt;D8,1,0))</f>
        <v>1</v>
      </c>
      <c r="G8" s="8" t="str">
        <f>G3</f>
        <v>COTE D'AZUR 2</v>
      </c>
      <c r="Q8" s="63"/>
      <c r="S8" s="14"/>
      <c r="T8" s="63"/>
    </row>
    <row r="9" spans="1:7" ht="15">
      <c r="A9" s="81"/>
      <c r="B9" s="12">
        <f>IF(D8="",0,IF(C11&gt;F11,2,1))</f>
        <v>2</v>
      </c>
      <c r="C9" s="3">
        <f>IF(B8="",0,IF(D9&gt;E9,1,0))</f>
        <v>1</v>
      </c>
      <c r="D9" s="34">
        <v>25</v>
      </c>
      <c r="E9" s="35">
        <v>19</v>
      </c>
      <c r="F9" s="4">
        <f>IF(G8="",0,IF(E9&gt;D9,1,0))</f>
        <v>0</v>
      </c>
      <c r="G9" s="13">
        <f>IF(E8="",0,IF(F11&gt;C11,2,1))</f>
        <v>1</v>
      </c>
    </row>
    <row r="10" spans="1:7" ht="15">
      <c r="A10" s="81"/>
      <c r="B10" s="12">
        <f>IF(D8="",0,IF(C11&gt;F11,1,0))</f>
        <v>1</v>
      </c>
      <c r="C10" s="3">
        <f>IF(B8="",0,IF(D10&gt;E10,1,0))</f>
        <v>1</v>
      </c>
      <c r="D10" s="34">
        <v>16</v>
      </c>
      <c r="E10" s="35">
        <v>14</v>
      </c>
      <c r="F10" s="4">
        <f>IF(G8="",0,IF(E10&gt;D10,1,0))</f>
        <v>0</v>
      </c>
      <c r="G10" s="13">
        <f>IF(E8="",0,IF(F11&gt;C11,1,0))</f>
        <v>0</v>
      </c>
    </row>
    <row r="11" spans="1:7" ht="15.75" thickBot="1">
      <c r="A11" s="82"/>
      <c r="B11" s="9"/>
      <c r="C11" s="10">
        <f>SUM(C8:C10)</f>
        <v>2</v>
      </c>
      <c r="D11" s="10">
        <f>SUM(D8:D10)</f>
        <v>61</v>
      </c>
      <c r="E11" s="10">
        <f>SUM(E8:E10)</f>
        <v>58</v>
      </c>
      <c r="F11" s="10">
        <f>SUM(F8:F10)</f>
        <v>1</v>
      </c>
      <c r="G11" s="11"/>
    </row>
    <row r="12" spans="1:7" ht="19.5" customHeight="1" thickBot="1">
      <c r="A12" s="76" t="s">
        <v>2</v>
      </c>
      <c r="B12" s="77"/>
      <c r="C12" s="78" t="str">
        <f>IF(D8="",0,IF(C11&gt;F11,B8,G8))</f>
        <v>IDF SUD</v>
      </c>
      <c r="D12" s="78"/>
      <c r="E12" s="78"/>
      <c r="F12" s="78"/>
      <c r="G12" s="79"/>
    </row>
    <row r="13" spans="1:20" ht="15">
      <c r="A13" s="80" t="s">
        <v>4</v>
      </c>
      <c r="B13" s="5" t="str">
        <f>B8</f>
        <v>IDF SUD</v>
      </c>
      <c r="C13" s="6">
        <f>IF(B13="",0,IF(D13&gt;E13,1,0))</f>
        <v>0</v>
      </c>
      <c r="D13" s="32">
        <v>19</v>
      </c>
      <c r="E13" s="33">
        <v>25</v>
      </c>
      <c r="F13" s="7">
        <f>IF(G13="",0,IF(E13&gt;D13,1,0))</f>
        <v>1</v>
      </c>
      <c r="G13" s="8" t="str">
        <f>B3</f>
        <v>FLANDRES</v>
      </c>
      <c r="Q13" s="63"/>
      <c r="S13" s="14"/>
      <c r="T13" s="63"/>
    </row>
    <row r="14" spans="1:7" ht="15">
      <c r="A14" s="81"/>
      <c r="B14" s="12">
        <f>IF(D13="",0,IF(C16&gt;F16,2,1))</f>
        <v>1</v>
      </c>
      <c r="C14" s="3">
        <f>IF(B13="",0,IF(D14&gt;E14,1,0))</f>
        <v>0</v>
      </c>
      <c r="D14" s="34">
        <v>14</v>
      </c>
      <c r="E14" s="35">
        <v>25</v>
      </c>
      <c r="F14" s="4">
        <f>IF(G13="",0,IF(E14&gt;D14,1,0))</f>
        <v>1</v>
      </c>
      <c r="G14" s="13">
        <f>IF(E13="",0,IF(F16&gt;C16,2,1))</f>
        <v>2</v>
      </c>
    </row>
    <row r="15" spans="1:7" ht="15">
      <c r="A15" s="81"/>
      <c r="B15" s="12">
        <f>IF(D13="",0,IF(C16&gt;F16,1,0))</f>
        <v>0</v>
      </c>
      <c r="C15" s="3">
        <f>IF(B13="",0,IF(D15&gt;E15,1,0))</f>
        <v>0</v>
      </c>
      <c r="D15" s="34"/>
      <c r="E15" s="35"/>
      <c r="F15" s="4">
        <f>IF(G13="",0,IF(E15&gt;D15,1,0))</f>
        <v>0</v>
      </c>
      <c r="G15" s="13">
        <f>IF(E13="",0,IF(F16&gt;C16,1,0))</f>
        <v>1</v>
      </c>
    </row>
    <row r="16" spans="1:7" ht="15.75" thickBot="1">
      <c r="A16" s="82"/>
      <c r="B16" s="9"/>
      <c r="C16" s="10">
        <f>SUM(C13:C15)</f>
        <v>0</v>
      </c>
      <c r="D16" s="10">
        <f>SUM(D13:D15)</f>
        <v>33</v>
      </c>
      <c r="E16" s="10">
        <f>SUM(E13:E15)</f>
        <v>50</v>
      </c>
      <c r="F16" s="10">
        <f>SUM(F13:F15)</f>
        <v>2</v>
      </c>
      <c r="G16" s="11"/>
    </row>
    <row r="17" spans="1:7" ht="19.5" customHeight="1" thickBot="1">
      <c r="A17" s="76" t="s">
        <v>2</v>
      </c>
      <c r="B17" s="77"/>
      <c r="C17" s="78" t="str">
        <f>IF(D13="",0,IF(C16&gt;F16,B13,G13))</f>
        <v>FLANDRES</v>
      </c>
      <c r="D17" s="78"/>
      <c r="E17" s="78"/>
      <c r="F17" s="78"/>
      <c r="G17" s="79"/>
    </row>
    <row r="27" ht="15.75" thickBot="1"/>
    <row r="28" spans="1:7" ht="35.25" customHeight="1" thickBot="1">
      <c r="A28" s="70" t="s">
        <v>21</v>
      </c>
      <c r="B28" s="71"/>
      <c r="C28" s="71"/>
      <c r="D28" s="71"/>
      <c r="E28" s="71"/>
      <c r="F28" s="71"/>
      <c r="G28" s="72"/>
    </row>
    <row r="29" spans="1:7" ht="35.25" customHeight="1" thickBot="1">
      <c r="A29" s="73" t="s">
        <v>93</v>
      </c>
      <c r="B29" s="74"/>
      <c r="C29" s="74"/>
      <c r="D29" s="74"/>
      <c r="E29" s="74"/>
      <c r="F29" s="74"/>
      <c r="G29" s="75"/>
    </row>
    <row r="30" spans="1:7" ht="15">
      <c r="A30" s="80" t="s">
        <v>0</v>
      </c>
      <c r="B30" s="5" t="s">
        <v>41</v>
      </c>
      <c r="C30" s="6">
        <f>IF(B30="",0,IF(D30&gt;E30,1,0))</f>
        <v>1</v>
      </c>
      <c r="D30" s="32">
        <v>25</v>
      </c>
      <c r="E30" s="33">
        <v>10</v>
      </c>
      <c r="F30" s="7">
        <f>IF(G30="",0,IF(E30&gt;D30,1,0))</f>
        <v>0</v>
      </c>
      <c r="G30" s="8" t="s">
        <v>17</v>
      </c>
    </row>
    <row r="31" spans="1:7" ht="15">
      <c r="A31" s="81"/>
      <c r="B31" s="12">
        <f>IF(D30="",0,IF(C33&gt;F33,2,1))</f>
        <v>2</v>
      </c>
      <c r="C31" s="3">
        <f>IF(B30="",0,IF(D31&gt;E31,1,0))</f>
        <v>1</v>
      </c>
      <c r="D31" s="34">
        <v>25</v>
      </c>
      <c r="E31" s="35">
        <v>12</v>
      </c>
      <c r="F31" s="4">
        <f>IF(G30="",0,IF(E31&gt;D31,1,0))</f>
        <v>0</v>
      </c>
      <c r="G31" s="13">
        <f>IF(E30="",0,IF(F33&gt;C33,2,1))</f>
        <v>1</v>
      </c>
    </row>
    <row r="32" spans="1:7" ht="15">
      <c r="A32" s="81"/>
      <c r="B32" s="12">
        <f>IF(D30="",0,IF(C33&gt;F33,1,0))</f>
        <v>1</v>
      </c>
      <c r="C32" s="3">
        <f>IF(B30="",0,IF(D32&gt;E32,1,0))</f>
        <v>0</v>
      </c>
      <c r="D32" s="34"/>
      <c r="E32" s="35"/>
      <c r="F32" s="4">
        <f>IF(G30="",0,IF(E32&gt;D32,1,0))</f>
        <v>0</v>
      </c>
      <c r="G32" s="13">
        <f>IF(E30="",0,IF(F33&gt;C33,1,0))</f>
        <v>0</v>
      </c>
    </row>
    <row r="33" spans="1:7" ht="15.75" thickBot="1">
      <c r="A33" s="82"/>
      <c r="B33" s="9"/>
      <c r="C33" s="10">
        <f>SUM(C30:C32)</f>
        <v>2</v>
      </c>
      <c r="D33" s="10">
        <f>SUM(D30:D32)</f>
        <v>50</v>
      </c>
      <c r="E33" s="10">
        <f>SUM(E30:E32)</f>
        <v>22</v>
      </c>
      <c r="F33" s="10">
        <f>SUM(F30:F32)</f>
        <v>0</v>
      </c>
      <c r="G33" s="11"/>
    </row>
    <row r="34" spans="1:7" ht="19.5" customHeight="1" thickBot="1">
      <c r="A34" s="76" t="s">
        <v>2</v>
      </c>
      <c r="B34" s="77"/>
      <c r="C34" s="78" t="str">
        <f>IF(D30="",0,IF(C33&gt;F33,B30,G30))</f>
        <v>AQUITAINE</v>
      </c>
      <c r="D34" s="78"/>
      <c r="E34" s="78"/>
      <c r="F34" s="78"/>
      <c r="G34" s="79"/>
    </row>
    <row r="35" spans="1:20" ht="15">
      <c r="A35" s="80" t="s">
        <v>0</v>
      </c>
      <c r="B35" s="5" t="s">
        <v>22</v>
      </c>
      <c r="C35" s="6">
        <f>IF(B35="",0,IF(D35&gt;E35,1,0))</f>
        <v>1</v>
      </c>
      <c r="D35" s="32">
        <v>25</v>
      </c>
      <c r="E35" s="33">
        <v>15</v>
      </c>
      <c r="F35" s="7">
        <f>IF(G35="",0,IF(E35&gt;D35,1,0))</f>
        <v>0</v>
      </c>
      <c r="G35" s="8" t="s">
        <v>27</v>
      </c>
      <c r="Q35" s="63"/>
      <c r="S35" s="14"/>
      <c r="T35" s="63"/>
    </row>
    <row r="36" spans="1:7" ht="15">
      <c r="A36" s="81"/>
      <c r="B36" s="12">
        <f>IF(D35="",0,IF(C38&gt;F38,2,1))</f>
        <v>2</v>
      </c>
      <c r="C36" s="3">
        <f>IF(B35="",0,IF(D36&gt;E36,1,0))</f>
        <v>1</v>
      </c>
      <c r="D36" s="34">
        <v>25</v>
      </c>
      <c r="E36" s="35">
        <v>15</v>
      </c>
      <c r="F36" s="4">
        <f>IF(G35="",0,IF(E36&gt;D36,1,0))</f>
        <v>0</v>
      </c>
      <c r="G36" s="13">
        <f>IF(E35="",0,IF(F38&gt;C38,2,1))</f>
        <v>1</v>
      </c>
    </row>
    <row r="37" spans="1:20" ht="15">
      <c r="A37" s="81"/>
      <c r="B37" s="12">
        <f>IF(D35="",0,IF(C38&gt;F38,1,0))</f>
        <v>1</v>
      </c>
      <c r="C37" s="3">
        <f>IF(B35="",0,IF(D37&gt;E37,1,0))</f>
        <v>0</v>
      </c>
      <c r="D37" s="34"/>
      <c r="E37" s="35"/>
      <c r="F37" s="4">
        <f>IF(G35="",0,IF(E37&gt;D37,1,0))</f>
        <v>0</v>
      </c>
      <c r="G37" s="13">
        <f>IF(E35="",0,IF(F38&gt;C38,1,0))</f>
        <v>0</v>
      </c>
      <c r="I37" s="86" t="s">
        <v>5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1:20" ht="15.75" customHeight="1" thickBot="1">
      <c r="A38" s="82"/>
      <c r="B38" s="9"/>
      <c r="C38" s="10">
        <f>SUM(C35:C37)</f>
        <v>2</v>
      </c>
      <c r="D38" s="10">
        <f>SUM(D35:D37)</f>
        <v>50</v>
      </c>
      <c r="E38" s="10">
        <f>SUM(E35:E37)</f>
        <v>30</v>
      </c>
      <c r="F38" s="10">
        <f>SUM(F35:F37)</f>
        <v>0</v>
      </c>
      <c r="G38" s="11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</row>
    <row r="39" spans="1:20" ht="19.5" customHeight="1" thickBot="1">
      <c r="A39" s="76" t="s">
        <v>2</v>
      </c>
      <c r="B39" s="77"/>
      <c r="C39" s="78" t="str">
        <f>IF(D35="",0,IF(C38&gt;F38,B35,G35))</f>
        <v>REUNION</v>
      </c>
      <c r="D39" s="78"/>
      <c r="E39" s="78"/>
      <c r="F39" s="78"/>
      <c r="G39" s="79"/>
      <c r="I39" s="83" t="s">
        <v>6</v>
      </c>
      <c r="J39" s="84"/>
      <c r="K39" s="21" t="s">
        <v>7</v>
      </c>
      <c r="L39" s="21" t="s">
        <v>8</v>
      </c>
      <c r="M39" s="21" t="s">
        <v>9</v>
      </c>
      <c r="N39" s="21" t="s">
        <v>10</v>
      </c>
      <c r="O39" s="21" t="s">
        <v>14</v>
      </c>
      <c r="P39" s="21" t="s">
        <v>15</v>
      </c>
      <c r="Q39" s="65" t="s">
        <v>13</v>
      </c>
      <c r="R39" s="21" t="s">
        <v>11</v>
      </c>
      <c r="S39" s="21" t="s">
        <v>12</v>
      </c>
      <c r="T39" s="60" t="s">
        <v>13</v>
      </c>
    </row>
    <row r="40" spans="1:20" ht="15">
      <c r="A40" s="80" t="s">
        <v>19</v>
      </c>
      <c r="B40" s="5" t="str">
        <f>C34</f>
        <v>AQUITAINE</v>
      </c>
      <c r="C40" s="6">
        <f>IF(B40="",0,IF(D40&gt;E40,1,0))</f>
        <v>1</v>
      </c>
      <c r="D40" s="32">
        <v>25</v>
      </c>
      <c r="E40" s="33">
        <v>17</v>
      </c>
      <c r="F40" s="7">
        <f>IF(G40="",0,IF(E40&gt;D40,1,0))</f>
        <v>0</v>
      </c>
      <c r="G40" s="8" t="str">
        <f>IF(D35="",0,IF(C38&gt;F38,G35,B35))</f>
        <v>HAUTE NORMANDIE</v>
      </c>
      <c r="I40" s="15">
        <v>1</v>
      </c>
      <c r="J40" s="20" t="s">
        <v>22</v>
      </c>
      <c r="K40" s="20">
        <f>(M40*2)+(N40*1)</f>
        <v>7</v>
      </c>
      <c r="L40" s="20">
        <f>$B$37+$G$37+$B$47+$G$47</f>
        <v>2</v>
      </c>
      <c r="M40" s="20">
        <f>$B$37+$B$47+$G$52</f>
        <v>3</v>
      </c>
      <c r="N40" s="20">
        <f>$G$37+$G$47+$B$51</f>
        <v>1</v>
      </c>
      <c r="O40" s="20">
        <f>$C$38+$C$48+$F$53</f>
        <v>6</v>
      </c>
      <c r="P40" s="20">
        <f>$F$38+$F$48+$C$53</f>
        <v>0</v>
      </c>
      <c r="Q40" s="66" t="str">
        <f>IF(P40=0,"MAX",O40/P40)</f>
        <v>MAX</v>
      </c>
      <c r="R40" s="20">
        <f>$D$38+$D$48+$E$53</f>
        <v>150</v>
      </c>
      <c r="S40" s="20">
        <f>$E$38+$E$48+$D$53</f>
        <v>91</v>
      </c>
      <c r="T40" s="61">
        <f>IF(S40=0,"MAX",R40/S40)</f>
        <v>1.6483516483516483</v>
      </c>
    </row>
    <row r="41" spans="1:20" ht="15">
      <c r="A41" s="81"/>
      <c r="B41" s="12">
        <f>IF(D40="",0,IF(C43&gt;F43,2,1))</f>
        <v>2</v>
      </c>
      <c r="C41" s="3">
        <f>IF(B40="",0,IF(D41&gt;E41,1,0))</f>
        <v>1</v>
      </c>
      <c r="D41" s="34">
        <v>25</v>
      </c>
      <c r="E41" s="35">
        <v>6</v>
      </c>
      <c r="F41" s="4">
        <f>IF(G40="",0,IF(E41&gt;D41,1,0))</f>
        <v>0</v>
      </c>
      <c r="G41" s="13">
        <f>IF(E40="",0,IF(F43&gt;C43,2,1))</f>
        <v>1</v>
      </c>
      <c r="I41" s="16">
        <v>2</v>
      </c>
      <c r="J41" s="2" t="s">
        <v>41</v>
      </c>
      <c r="K41" s="2">
        <f>(M41*2)+(N41*1)</f>
        <v>5</v>
      </c>
      <c r="L41" s="2">
        <f>$B$32+$G$32+$B$42+$G$42</f>
        <v>2</v>
      </c>
      <c r="M41" s="2">
        <f>$B$32+$B$42+$B$53</f>
        <v>2</v>
      </c>
      <c r="N41" s="2">
        <f>$G$32+$G$42+$G$52</f>
        <v>1</v>
      </c>
      <c r="O41" s="2">
        <f>$C$33+$C$43+$C$53</f>
        <v>4</v>
      </c>
      <c r="P41" s="2">
        <f>$F$33+$F$43+$F$53</f>
        <v>2</v>
      </c>
      <c r="Q41" s="67">
        <f>IF(P41=0,"MAX",O41/P41)</f>
        <v>2</v>
      </c>
      <c r="R41" s="2">
        <f>$D$33+$D$43+$D$53</f>
        <v>142</v>
      </c>
      <c r="S41" s="2">
        <f>$E$33+$E$43+$E$53</f>
        <v>95</v>
      </c>
      <c r="T41" s="62">
        <f>IF(S41=0,"MAX",R41/S41)</f>
        <v>1.4947368421052631</v>
      </c>
    </row>
    <row r="42" spans="1:20" ht="15">
      <c r="A42" s="81"/>
      <c r="B42" s="12">
        <f>IF(D40="",0,IF(C43&gt;F43,1,0))</f>
        <v>1</v>
      </c>
      <c r="C42" s="3">
        <f>IF(B40="",0,IF(D42&gt;E42,1,0))</f>
        <v>0</v>
      </c>
      <c r="D42" s="34"/>
      <c r="E42" s="35"/>
      <c r="F42" s="4">
        <f>IF(G40="",0,IF(E42&gt;D42,1,0))</f>
        <v>0</v>
      </c>
      <c r="G42" s="13">
        <f>IF(E40="",0,IF(F43&gt;C43,1,0))</f>
        <v>0</v>
      </c>
      <c r="I42" s="16">
        <v>3</v>
      </c>
      <c r="J42" s="2" t="s">
        <v>27</v>
      </c>
      <c r="K42" s="2">
        <f>(M42*2)+(N42*1)</f>
        <v>2</v>
      </c>
      <c r="L42" s="2">
        <f>$G$37+$G$42+$B$37+$B$42</f>
        <v>2</v>
      </c>
      <c r="M42" s="2">
        <f>$G$37+$G$42</f>
        <v>0</v>
      </c>
      <c r="N42" s="2">
        <f>$B$37+$B$42</f>
        <v>2</v>
      </c>
      <c r="O42" s="2">
        <f>$F$38+$F$43</f>
        <v>0</v>
      </c>
      <c r="P42" s="2">
        <f>$C$38+$C$43</f>
        <v>4</v>
      </c>
      <c r="Q42" s="67">
        <f>IF(P42=0,"MAX",O42/P42)</f>
        <v>0</v>
      </c>
      <c r="R42" s="2">
        <f>$E$38+$E$43</f>
        <v>53</v>
      </c>
      <c r="S42" s="2">
        <f>$D$38+$D$43</f>
        <v>100</v>
      </c>
      <c r="T42" s="62">
        <f>IF(S42=0,"MAX",R42/S42)</f>
        <v>0.53</v>
      </c>
    </row>
    <row r="43" spans="1:20" ht="15.75" thickBot="1">
      <c r="A43" s="82"/>
      <c r="B43" s="9"/>
      <c r="C43" s="10">
        <f>SUM(C40:C42)</f>
        <v>2</v>
      </c>
      <c r="D43" s="10">
        <f>SUM(D40:D42)</f>
        <v>50</v>
      </c>
      <c r="E43" s="10">
        <f>SUM(E40:E42)</f>
        <v>23</v>
      </c>
      <c r="F43" s="10">
        <f>SUM(F40:F42)</f>
        <v>0</v>
      </c>
      <c r="G43" s="11"/>
      <c r="I43" s="17">
        <v>4</v>
      </c>
      <c r="J43" s="10" t="s">
        <v>17</v>
      </c>
      <c r="K43" s="10">
        <f>(M43*2)+(N43*1)</f>
        <v>2</v>
      </c>
      <c r="L43" s="10">
        <f>$G$32+$B$32+$B$47+$G$47</f>
        <v>2</v>
      </c>
      <c r="M43" s="10">
        <f>$G$32+$G$47</f>
        <v>0</v>
      </c>
      <c r="N43" s="10">
        <f>$B$47+$B$32</f>
        <v>2</v>
      </c>
      <c r="O43" s="10">
        <f>$F$33+$F$48</f>
        <v>0</v>
      </c>
      <c r="P43" s="10">
        <f>$C$33+$C$48</f>
        <v>4</v>
      </c>
      <c r="Q43" s="68">
        <f>IF(P43=0,"MAX",O43/P43)</f>
        <v>0</v>
      </c>
      <c r="R43" s="10">
        <f>$E$33+$E$48</f>
        <v>41</v>
      </c>
      <c r="S43" s="10">
        <f>$D$33+$D$48</f>
        <v>100</v>
      </c>
      <c r="T43" s="58">
        <f>IF(S43=0,"MAX",R43/S43)</f>
        <v>0.41</v>
      </c>
    </row>
    <row r="44" spans="1:7" ht="19.5" customHeight="1" thickBot="1">
      <c r="A44" s="76" t="s">
        <v>2</v>
      </c>
      <c r="B44" s="77"/>
      <c r="C44" s="78" t="str">
        <f>IF(D40="",0,IF(C43&gt;F43,B40,G40))</f>
        <v>AQUITAINE</v>
      </c>
      <c r="D44" s="78"/>
      <c r="E44" s="78"/>
      <c r="F44" s="78"/>
      <c r="G44" s="79"/>
    </row>
    <row r="45" spans="1:20" ht="15">
      <c r="A45" s="80" t="s">
        <v>19</v>
      </c>
      <c r="B45" s="5" t="str">
        <f>C39</f>
        <v>REUNION</v>
      </c>
      <c r="C45" s="6">
        <f>IF(B45="",0,IF(D45&gt;E45,1,0))</f>
        <v>1</v>
      </c>
      <c r="D45" s="32">
        <v>25</v>
      </c>
      <c r="E45" s="33">
        <v>10</v>
      </c>
      <c r="F45" s="7">
        <f>IF(G45="",0,IF(E45&gt;D45,1,0))</f>
        <v>0</v>
      </c>
      <c r="G45" s="8" t="str">
        <f>IF(D30="",0,IF(C33&gt;F33,G30,B30))</f>
        <v>MAYOTTE</v>
      </c>
      <c r="Q45" s="63"/>
      <c r="S45" s="14"/>
      <c r="T45" s="63"/>
    </row>
    <row r="46" spans="1:7" ht="15">
      <c r="A46" s="81"/>
      <c r="B46" s="12">
        <f>IF(D45="",0,IF(C48&gt;F48,2,1))</f>
        <v>2</v>
      </c>
      <c r="C46" s="3">
        <f>IF(B45="",0,IF(D46&gt;E46,1,0))</f>
        <v>1</v>
      </c>
      <c r="D46" s="34">
        <v>25</v>
      </c>
      <c r="E46" s="35">
        <v>9</v>
      </c>
      <c r="F46" s="4">
        <f>IF(G45="",0,IF(E46&gt;D46,1,0))</f>
        <v>0</v>
      </c>
      <c r="G46" s="13">
        <f>IF(E45="",0,IF(F48&gt;C48,2,1))</f>
        <v>1</v>
      </c>
    </row>
    <row r="47" spans="1:7" ht="15">
      <c r="A47" s="81"/>
      <c r="B47" s="12">
        <f>IF(D45="",0,IF(C48&gt;F48,1,0))</f>
        <v>1</v>
      </c>
      <c r="C47" s="3">
        <f>IF(B45="",0,IF(D47&gt;E47,1,0))</f>
        <v>0</v>
      </c>
      <c r="D47" s="34"/>
      <c r="E47" s="35"/>
      <c r="F47" s="4">
        <f>IF(G45="",0,IF(E47&gt;D47,1,0))</f>
        <v>0</v>
      </c>
      <c r="G47" s="13">
        <f>IF(E45="",0,IF(F48&gt;C48,1,0))</f>
        <v>0</v>
      </c>
    </row>
    <row r="48" spans="1:7" ht="15.75" thickBot="1">
      <c r="A48" s="82"/>
      <c r="B48" s="9"/>
      <c r="C48" s="10">
        <f>SUM(C45:C47)</f>
        <v>2</v>
      </c>
      <c r="D48" s="10">
        <f>SUM(D45:D47)</f>
        <v>50</v>
      </c>
      <c r="E48" s="10">
        <f>SUM(E45:E47)</f>
        <v>19</v>
      </c>
      <c r="F48" s="10">
        <f>SUM(F45:F47)</f>
        <v>0</v>
      </c>
      <c r="G48" s="11"/>
    </row>
    <row r="49" spans="1:7" ht="19.5" customHeight="1" thickBot="1">
      <c r="A49" s="76" t="s">
        <v>2</v>
      </c>
      <c r="B49" s="77"/>
      <c r="C49" s="78" t="str">
        <f>IF(D45="",0,IF(C48&gt;F48,B45,G45))</f>
        <v>REUNION</v>
      </c>
      <c r="D49" s="78"/>
      <c r="E49" s="78"/>
      <c r="F49" s="78"/>
      <c r="G49" s="79"/>
    </row>
    <row r="50" spans="1:20" ht="15">
      <c r="A50" s="80" t="s">
        <v>4</v>
      </c>
      <c r="B50" s="32" t="s">
        <v>41</v>
      </c>
      <c r="C50" s="6">
        <f>IF(B50="",0,IF(D50&gt;E50,1,0))</f>
        <v>0</v>
      </c>
      <c r="D50" s="32">
        <v>20</v>
      </c>
      <c r="E50" s="33">
        <v>25</v>
      </c>
      <c r="F50" s="7">
        <f>IF(G50="",0,IF(E50&gt;D50,1,0))</f>
        <v>1</v>
      </c>
      <c r="G50" s="57" t="s">
        <v>22</v>
      </c>
      <c r="Q50" s="63"/>
      <c r="S50" s="14"/>
      <c r="T50" s="63"/>
    </row>
    <row r="51" spans="1:7" ht="15">
      <c r="A51" s="81"/>
      <c r="B51" s="12">
        <f>IF(D50="",0,IF(C53&gt;F53,2,1))</f>
        <v>1</v>
      </c>
      <c r="C51" s="3">
        <f>IF(B50="",0,IF(D51&gt;E51,1,0))</f>
        <v>0</v>
      </c>
      <c r="D51" s="34">
        <v>22</v>
      </c>
      <c r="E51" s="35">
        <v>25</v>
      </c>
      <c r="F51" s="4">
        <f>IF(G50="",0,IF(E51&gt;D51,1,0))</f>
        <v>1</v>
      </c>
      <c r="G51" s="13">
        <f>IF(E50="",0,IF(F53&gt;C53,2,1))</f>
        <v>2</v>
      </c>
    </row>
    <row r="52" spans="1:7" ht="15">
      <c r="A52" s="81"/>
      <c r="B52" s="12">
        <f>IF(D50="",0,IF(C53&gt;F53,1,0))</f>
        <v>0</v>
      </c>
      <c r="C52" s="3">
        <f>IF(B50="",0,IF(D52&gt;E52,1,0))</f>
        <v>0</v>
      </c>
      <c r="D52" s="34"/>
      <c r="E52" s="35"/>
      <c r="F52" s="4">
        <f>IF(G50="",0,IF(E52&gt;D52,1,0))</f>
        <v>0</v>
      </c>
      <c r="G52" s="13">
        <f>IF(E50="",0,IF(F53&gt;C53,1,0))</f>
        <v>1</v>
      </c>
    </row>
    <row r="53" spans="1:7" ht="15.75" thickBot="1">
      <c r="A53" s="82"/>
      <c r="B53" s="9"/>
      <c r="C53" s="10">
        <f>SUM(C50:C52)</f>
        <v>0</v>
      </c>
      <c r="D53" s="10">
        <f>SUM(D50:D52)</f>
        <v>42</v>
      </c>
      <c r="E53" s="10">
        <f>SUM(E50:E52)</f>
        <v>50</v>
      </c>
      <c r="F53" s="10">
        <f>SUM(F50:F52)</f>
        <v>2</v>
      </c>
      <c r="G53" s="11"/>
    </row>
    <row r="54" spans="1:7" ht="19.5" customHeight="1" thickBot="1">
      <c r="A54" s="76" t="s">
        <v>2</v>
      </c>
      <c r="B54" s="77"/>
      <c r="C54" s="78" t="str">
        <f>IF(D50="",0,IF(C53&gt;F53,B50,G50))</f>
        <v>REUNION</v>
      </c>
      <c r="D54" s="78"/>
      <c r="E54" s="78"/>
      <c r="F54" s="78"/>
      <c r="G54" s="79"/>
    </row>
    <row r="55" spans="1:7" ht="35.25" customHeight="1" thickBot="1">
      <c r="A55" s="70" t="s">
        <v>20</v>
      </c>
      <c r="B55" s="71"/>
      <c r="C55" s="71"/>
      <c r="D55" s="71"/>
      <c r="E55" s="71"/>
      <c r="F55" s="71"/>
      <c r="G55" s="72"/>
    </row>
    <row r="56" spans="1:20" ht="35.25" customHeight="1" thickBot="1">
      <c r="A56" s="73" t="s">
        <v>94</v>
      </c>
      <c r="B56" s="74"/>
      <c r="C56" s="74"/>
      <c r="D56" s="74"/>
      <c r="E56" s="74"/>
      <c r="F56" s="74"/>
      <c r="G56" s="75"/>
      <c r="I56" s="85" t="s">
        <v>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ht="15.75" thickBot="1">
      <c r="A57" s="80" t="s">
        <v>0</v>
      </c>
      <c r="B57" s="5" t="s">
        <v>16</v>
      </c>
      <c r="C57" s="6">
        <f>IF(B57="",0,IF(D57&gt;E57,1,0))</f>
        <v>0</v>
      </c>
      <c r="D57" s="32">
        <v>24</v>
      </c>
      <c r="E57" s="33">
        <v>26</v>
      </c>
      <c r="F57" s="7">
        <f>IF(G57="",0,IF(E57&gt;D57,1,0))</f>
        <v>1</v>
      </c>
      <c r="G57" s="8" t="s">
        <v>26</v>
      </c>
      <c r="I57" s="87" t="s">
        <v>6</v>
      </c>
      <c r="J57" s="88"/>
      <c r="K57" s="18" t="s">
        <v>7</v>
      </c>
      <c r="L57" s="18" t="s">
        <v>8</v>
      </c>
      <c r="M57" s="18" t="s">
        <v>9</v>
      </c>
      <c r="N57" s="18" t="s">
        <v>10</v>
      </c>
      <c r="O57" s="18" t="s">
        <v>14</v>
      </c>
      <c r="P57" s="18" t="s">
        <v>15</v>
      </c>
      <c r="Q57" s="69" t="s">
        <v>13</v>
      </c>
      <c r="R57" s="18" t="s">
        <v>11</v>
      </c>
      <c r="S57" s="18" t="s">
        <v>12</v>
      </c>
      <c r="T57" s="64" t="s">
        <v>13</v>
      </c>
    </row>
    <row r="58" spans="1:20" ht="15">
      <c r="A58" s="81"/>
      <c r="B58" s="12">
        <f>IF(D57="",0,IF(C60&gt;F60,2,1))</f>
        <v>2</v>
      </c>
      <c r="C58" s="3">
        <f>IF(B57="",0,IF(D58&gt;E58,1,0))</f>
        <v>1</v>
      </c>
      <c r="D58" s="34">
        <v>25</v>
      </c>
      <c r="E58" s="35">
        <v>22</v>
      </c>
      <c r="F58" s="4">
        <f>IF(G57="",0,IF(E58&gt;D58,1,0))</f>
        <v>0</v>
      </c>
      <c r="G58" s="13">
        <f>IF(E57="",0,IF(F60&gt;C60,2,1))</f>
        <v>1</v>
      </c>
      <c r="I58" s="15">
        <v>1</v>
      </c>
      <c r="J58" s="20" t="s">
        <v>16</v>
      </c>
      <c r="K58" s="20">
        <f>(M58*2)+(N58*1)</f>
        <v>4</v>
      </c>
      <c r="L58" s="20">
        <f>$B$59+$G$59+$G$69+$B$69</f>
        <v>2</v>
      </c>
      <c r="M58" s="20">
        <f>$B$59+$G$69</f>
        <v>2</v>
      </c>
      <c r="N58" s="20">
        <f>$G$59+$B$69</f>
        <v>0</v>
      </c>
      <c r="O58" s="20">
        <f>$C$60+$F$70</f>
        <v>4</v>
      </c>
      <c r="P58" s="20">
        <f>$F$60+$C$70</f>
        <v>1</v>
      </c>
      <c r="Q58" s="66">
        <f>IF(P58=0,"MAX",O58/P58)</f>
        <v>4</v>
      </c>
      <c r="R58" s="20">
        <f>$D$60+$E$70</f>
        <v>121</v>
      </c>
      <c r="S58" s="20">
        <f>$E$60+$D$70</f>
        <v>106</v>
      </c>
      <c r="T58" s="61">
        <f>IF(S58=0,"MAX",R58/S58)</f>
        <v>1.1415094339622642</v>
      </c>
    </row>
    <row r="59" spans="1:20" ht="15">
      <c r="A59" s="81"/>
      <c r="B59" s="12">
        <f>IF(D57="",0,IF(C60&gt;F60,1,0))</f>
        <v>1</v>
      </c>
      <c r="C59" s="3">
        <f>IF(B57="",0,IF(D59&gt;E59,1,0))</f>
        <v>1</v>
      </c>
      <c r="D59" s="34">
        <v>17</v>
      </c>
      <c r="E59" s="35">
        <v>15</v>
      </c>
      <c r="F59" s="4">
        <f>IF(G57="",0,IF(E59&gt;D59,1,0))</f>
        <v>0</v>
      </c>
      <c r="G59" s="13">
        <f>IF(E57="",0,IF(F60&gt;C60,1,0))</f>
        <v>0</v>
      </c>
      <c r="I59" s="16">
        <v>2</v>
      </c>
      <c r="J59" s="2" t="s">
        <v>30</v>
      </c>
      <c r="K59" s="2">
        <f>(M59*2)+(N59*1)</f>
        <v>3</v>
      </c>
      <c r="L59" s="2">
        <f>$B$69+$G$69+$G$64+$B$64</f>
        <v>2</v>
      </c>
      <c r="M59" s="2">
        <f>$B$64+$B$69</f>
        <v>1</v>
      </c>
      <c r="N59" s="2">
        <f>$G$64+$G$69</f>
        <v>1</v>
      </c>
      <c r="O59" s="2">
        <f>$C$65+$C$70</f>
        <v>2</v>
      </c>
      <c r="P59" s="2">
        <f>$F$65+$F$70</f>
        <v>3</v>
      </c>
      <c r="Q59" s="67">
        <f>IF(P59=0,"MAX",O59/P59)</f>
        <v>0.6666666666666666</v>
      </c>
      <c r="R59" s="2">
        <f>$D$65+$D$70</f>
        <v>101</v>
      </c>
      <c r="S59" s="2">
        <f>$E$65+$E$70</f>
        <v>118</v>
      </c>
      <c r="T59" s="62">
        <f>IF(S59=0,"MAX",R59/S59)</f>
        <v>0.8559322033898306</v>
      </c>
    </row>
    <row r="60" spans="1:20" ht="15.75" thickBot="1">
      <c r="A60" s="82"/>
      <c r="B60" s="9"/>
      <c r="C60" s="10">
        <f>SUM(C57:C59)</f>
        <v>2</v>
      </c>
      <c r="D60" s="10">
        <f>SUM(D57:D59)</f>
        <v>66</v>
      </c>
      <c r="E60" s="10">
        <f>SUM(E57:E59)</f>
        <v>63</v>
      </c>
      <c r="F60" s="10">
        <f>SUM(F57:F59)</f>
        <v>1</v>
      </c>
      <c r="G60" s="11"/>
      <c r="I60" s="17">
        <v>3</v>
      </c>
      <c r="J60" s="10" t="s">
        <v>26</v>
      </c>
      <c r="K60" s="10">
        <f>(M60*2)+(N60*1)</f>
        <v>2</v>
      </c>
      <c r="L60" s="10">
        <f>$G$64+$B$64+$B$59+$G$59</f>
        <v>2</v>
      </c>
      <c r="M60" s="10">
        <f>$G$59+$G$64</f>
        <v>0</v>
      </c>
      <c r="N60" s="10">
        <f>$B$59+$B$64</f>
        <v>2</v>
      </c>
      <c r="O60" s="10">
        <f>$F$60+$F$65</f>
        <v>2</v>
      </c>
      <c r="P60" s="10">
        <f>$C$60+$C$65</f>
        <v>4</v>
      </c>
      <c r="Q60" s="68">
        <f>IF(P60=0,"MAX",O60/P60)</f>
        <v>0.5</v>
      </c>
      <c r="R60" s="10">
        <f>$E$60+$E$65</f>
        <v>126</v>
      </c>
      <c r="S60" s="10">
        <f>$D$60+$D$65</f>
        <v>124</v>
      </c>
      <c r="T60" s="58">
        <f>IF(S60=0,"MAX",R60/S60)</f>
        <v>1.0161290322580645</v>
      </c>
    </row>
    <row r="61" spans="1:7" ht="19.5" customHeight="1" thickBot="1">
      <c r="A61" s="76" t="s">
        <v>2</v>
      </c>
      <c r="B61" s="77"/>
      <c r="C61" s="78" t="str">
        <f>IF(D57="",0,IF(C60&gt;F60,B57,G57))</f>
        <v>LORRAINE</v>
      </c>
      <c r="D61" s="78"/>
      <c r="E61" s="78"/>
      <c r="F61" s="78"/>
      <c r="G61" s="79"/>
    </row>
    <row r="62" spans="1:20" ht="15">
      <c r="A62" s="80" t="s">
        <v>3</v>
      </c>
      <c r="B62" s="5" t="s">
        <v>30</v>
      </c>
      <c r="C62" s="6">
        <f>IF(B62="",0,IF(D62&gt;E62,1,0))</f>
        <v>1</v>
      </c>
      <c r="D62" s="32">
        <v>25</v>
      </c>
      <c r="E62" s="33">
        <v>21</v>
      </c>
      <c r="F62" s="7">
        <f>IF(G62="",0,IF(E62&gt;D62,1,0))</f>
        <v>0</v>
      </c>
      <c r="G62" s="8" t="str">
        <f>G57</f>
        <v>BASSE NORMANDIE</v>
      </c>
      <c r="Q62" s="63"/>
      <c r="S62" s="14"/>
      <c r="T62" s="63"/>
    </row>
    <row r="63" spans="1:7" ht="15">
      <c r="A63" s="81"/>
      <c r="B63" s="12">
        <f>IF(D62="",0,IF(C65&gt;F65,2,1))</f>
        <v>2</v>
      </c>
      <c r="C63" s="3">
        <f>IF(B62="",0,IF(D63&gt;E63,1,0))</f>
        <v>0</v>
      </c>
      <c r="D63" s="34">
        <v>14</v>
      </c>
      <c r="E63" s="35">
        <v>25</v>
      </c>
      <c r="F63" s="4">
        <f>IF(G62="",0,IF(E63&gt;D63,1,0))</f>
        <v>1</v>
      </c>
      <c r="G63" s="13">
        <f>IF(E62="",0,IF(F65&gt;C65,2,1))</f>
        <v>1</v>
      </c>
    </row>
    <row r="64" spans="1:7" ht="15">
      <c r="A64" s="81"/>
      <c r="B64" s="12">
        <f>IF(D62="",0,IF(C65&gt;F65,1,0))</f>
        <v>1</v>
      </c>
      <c r="C64" s="3">
        <f>IF(B62="",0,IF(D64&gt;E64,1,0))</f>
        <v>1</v>
      </c>
      <c r="D64" s="34">
        <v>19</v>
      </c>
      <c r="E64" s="35">
        <v>17</v>
      </c>
      <c r="F64" s="4">
        <f>IF(G62="",0,IF(E64&gt;D64,1,0))</f>
        <v>0</v>
      </c>
      <c r="G64" s="13">
        <f>IF(E62="",0,IF(F65&gt;C65,1,0))</f>
        <v>0</v>
      </c>
    </row>
    <row r="65" spans="1:7" ht="15.75" thickBot="1">
      <c r="A65" s="82"/>
      <c r="B65" s="9"/>
      <c r="C65" s="10">
        <f>SUM(C62:C64)</f>
        <v>2</v>
      </c>
      <c r="D65" s="10">
        <f>SUM(D62:D64)</f>
        <v>58</v>
      </c>
      <c r="E65" s="10">
        <f>SUM(E62:E64)</f>
        <v>63</v>
      </c>
      <c r="F65" s="10">
        <f>SUM(F62:F64)</f>
        <v>1</v>
      </c>
      <c r="G65" s="11"/>
    </row>
    <row r="66" spans="1:7" ht="19.5" customHeight="1" thickBot="1">
      <c r="A66" s="76" t="s">
        <v>2</v>
      </c>
      <c r="B66" s="77"/>
      <c r="C66" s="78" t="str">
        <f>IF(D62="",0,IF(C65&gt;F65,B62,G62))</f>
        <v>ALSACE</v>
      </c>
      <c r="D66" s="78"/>
      <c r="E66" s="78"/>
      <c r="F66" s="78"/>
      <c r="G66" s="79"/>
    </row>
    <row r="67" spans="1:20" ht="15">
      <c r="A67" s="80" t="s">
        <v>4</v>
      </c>
      <c r="B67" s="5" t="str">
        <f>B62</f>
        <v>ALSACE</v>
      </c>
      <c r="C67" s="6">
        <f>IF(B67="",0,IF(D67&gt;E67,1,0))</f>
        <v>0</v>
      </c>
      <c r="D67" s="32">
        <v>28</v>
      </c>
      <c r="E67" s="33">
        <v>30</v>
      </c>
      <c r="F67" s="7">
        <f>IF(G67="",0,IF(E67&gt;D67,1,0))</f>
        <v>1</v>
      </c>
      <c r="G67" s="8" t="str">
        <f>B57</f>
        <v>LORRAINE</v>
      </c>
      <c r="Q67" s="63"/>
      <c r="S67" s="14"/>
      <c r="T67" s="63"/>
    </row>
    <row r="68" spans="1:7" ht="15">
      <c r="A68" s="81"/>
      <c r="B68" s="12">
        <f>IF(D67="",0,IF(C70&gt;F70,2,1))</f>
        <v>1</v>
      </c>
      <c r="C68" s="3">
        <f>IF(B67="",0,IF(D68&gt;E68,1,0))</f>
        <v>0</v>
      </c>
      <c r="D68" s="34">
        <v>15</v>
      </c>
      <c r="E68" s="35">
        <v>25</v>
      </c>
      <c r="F68" s="4">
        <f>IF(G67="",0,IF(E68&gt;D68,1,0))</f>
        <v>1</v>
      </c>
      <c r="G68" s="13">
        <f>IF(E67="",0,IF(F70&gt;C70,2,1))</f>
        <v>2</v>
      </c>
    </row>
    <row r="69" spans="1:7" ht="15">
      <c r="A69" s="81"/>
      <c r="B69" s="12">
        <f>IF(D67="",0,IF(C70&gt;F70,1,0))</f>
        <v>0</v>
      </c>
      <c r="C69" s="3">
        <f>IF(B67="",0,IF(D69&gt;E69,1,0))</f>
        <v>0</v>
      </c>
      <c r="D69" s="34"/>
      <c r="E69" s="35"/>
      <c r="F69" s="4">
        <f>IF(G67="",0,IF(E69&gt;D69,1,0))</f>
        <v>0</v>
      </c>
      <c r="G69" s="13">
        <f>IF(E67="",0,IF(F70&gt;C70,1,0))</f>
        <v>1</v>
      </c>
    </row>
    <row r="70" spans="1:7" ht="15.75" thickBot="1">
      <c r="A70" s="82"/>
      <c r="B70" s="9"/>
      <c r="C70" s="10">
        <f>SUM(C67:C69)</f>
        <v>0</v>
      </c>
      <c r="D70" s="10">
        <f>SUM(D67:D69)</f>
        <v>43</v>
      </c>
      <c r="E70" s="10">
        <f>SUM(E67:E69)</f>
        <v>55</v>
      </c>
      <c r="F70" s="10">
        <f>SUM(F67:F69)</f>
        <v>2</v>
      </c>
      <c r="G70" s="11"/>
    </row>
    <row r="71" spans="1:7" ht="19.5" customHeight="1" thickBot="1">
      <c r="A71" s="76" t="s">
        <v>2</v>
      </c>
      <c r="B71" s="77"/>
      <c r="C71" s="78" t="str">
        <f>IF(D67="",0,IF(C70&gt;F70,B67,G67))</f>
        <v>LORRAINE</v>
      </c>
      <c r="D71" s="78"/>
      <c r="E71" s="78"/>
      <c r="F71" s="78"/>
      <c r="G71" s="79"/>
    </row>
    <row r="82" ht="15.75" thickBot="1"/>
    <row r="83" spans="1:7" ht="35.25" customHeight="1" thickBot="1">
      <c r="A83" s="70" t="s">
        <v>25</v>
      </c>
      <c r="B83" s="71"/>
      <c r="C83" s="71"/>
      <c r="D83" s="71"/>
      <c r="E83" s="71"/>
      <c r="F83" s="71"/>
      <c r="G83" s="72"/>
    </row>
    <row r="84" spans="1:20" ht="35.25" customHeight="1" thickBot="1">
      <c r="A84" s="73" t="s">
        <v>95</v>
      </c>
      <c r="B84" s="74"/>
      <c r="C84" s="74"/>
      <c r="D84" s="74"/>
      <c r="E84" s="74"/>
      <c r="F84" s="74"/>
      <c r="G84" s="75"/>
      <c r="I84" s="85" t="s">
        <v>5</v>
      </c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1:20" ht="15.75" thickBot="1">
      <c r="A85" s="80" t="s">
        <v>0</v>
      </c>
      <c r="B85" s="5" t="s">
        <v>28</v>
      </c>
      <c r="C85" s="6">
        <f>IF(B85="",0,IF(D85&gt;E85,1,0))</f>
        <v>1</v>
      </c>
      <c r="D85" s="32">
        <v>25</v>
      </c>
      <c r="E85" s="33">
        <v>17</v>
      </c>
      <c r="F85" s="7">
        <f>IF(G85="",0,IF(E85&gt;D85,1,0))</f>
        <v>0</v>
      </c>
      <c r="G85" s="8" t="s">
        <v>42</v>
      </c>
      <c r="I85" s="87" t="s">
        <v>6</v>
      </c>
      <c r="J85" s="88"/>
      <c r="K85" s="18" t="s">
        <v>7</v>
      </c>
      <c r="L85" s="18" t="s">
        <v>8</v>
      </c>
      <c r="M85" s="18" t="s">
        <v>9</v>
      </c>
      <c r="N85" s="18" t="s">
        <v>10</v>
      </c>
      <c r="O85" s="18" t="s">
        <v>14</v>
      </c>
      <c r="P85" s="18" t="s">
        <v>15</v>
      </c>
      <c r="Q85" s="69" t="s">
        <v>13</v>
      </c>
      <c r="R85" s="18" t="s">
        <v>11</v>
      </c>
      <c r="S85" s="18" t="s">
        <v>12</v>
      </c>
      <c r="T85" s="64" t="s">
        <v>13</v>
      </c>
    </row>
    <row r="86" spans="1:20" ht="15">
      <c r="A86" s="81"/>
      <c r="B86" s="12">
        <f>IF(D85="",0,IF(C88&gt;F88,2,1))</f>
        <v>2</v>
      </c>
      <c r="C86" s="3">
        <f>IF(B85="",0,IF(D86&gt;E86,1,0))</f>
        <v>1</v>
      </c>
      <c r="D86" s="34">
        <v>25</v>
      </c>
      <c r="E86" s="35">
        <v>20</v>
      </c>
      <c r="F86" s="4">
        <f>IF(G85="",0,IF(E86&gt;D86,1,0))</f>
        <v>0</v>
      </c>
      <c r="G86" s="13">
        <f>IF(E85="",0,IF(F88&gt;C88,2,1))</f>
        <v>1</v>
      </c>
      <c r="I86" s="15">
        <v>1</v>
      </c>
      <c r="J86" s="20" t="s">
        <v>28</v>
      </c>
      <c r="K86" s="20">
        <f>(M86*2)+(N86*1)</f>
        <v>4</v>
      </c>
      <c r="L86" s="20">
        <f>$B$87+$G$87+$G$97+$B$97</f>
        <v>2</v>
      </c>
      <c r="M86" s="20">
        <f>$B$87+$G$97</f>
        <v>2</v>
      </c>
      <c r="N86" s="20">
        <f>$G$87+$B$97</f>
        <v>0</v>
      </c>
      <c r="O86" s="20">
        <f>$C$88+$F$98</f>
        <v>4</v>
      </c>
      <c r="P86" s="20">
        <f>$F$88+$C$98</f>
        <v>1</v>
      </c>
      <c r="Q86" s="66">
        <f>IF(P86=0,"MAX",O86/P86)</f>
        <v>4</v>
      </c>
      <c r="R86" s="20">
        <f>$D$88+$E$98</f>
        <v>103</v>
      </c>
      <c r="S86" s="20">
        <f>$E$88+$D$98</f>
        <v>91</v>
      </c>
      <c r="T86" s="61">
        <f>IF(S86=0,"MAX",R86/S86)</f>
        <v>1.1318681318681318</v>
      </c>
    </row>
    <row r="87" spans="1:20" ht="15">
      <c r="A87" s="81"/>
      <c r="B87" s="12">
        <f>IF(D85="",0,IF(C88&gt;F88,1,0))</f>
        <v>1</v>
      </c>
      <c r="C87" s="3">
        <f>IF(B85="",0,IF(D87&gt;E87,1,0))</f>
        <v>0</v>
      </c>
      <c r="D87" s="34"/>
      <c r="E87" s="35"/>
      <c r="F87" s="4">
        <f>IF(G85="",0,IF(E87&gt;D87,1,0))</f>
        <v>0</v>
      </c>
      <c r="G87" s="13">
        <f>IF(E85="",0,IF(F88&gt;C88,1,0))</f>
        <v>0</v>
      </c>
      <c r="I87" s="16">
        <v>2</v>
      </c>
      <c r="J87" s="2" t="s">
        <v>103</v>
      </c>
      <c r="K87" s="2">
        <f>(M87*2)+(N87*1)</f>
        <v>3</v>
      </c>
      <c r="L87" s="2">
        <f>$B$92+$G$92+$B$97+$G$97</f>
        <v>2</v>
      </c>
      <c r="M87" s="2">
        <f>$B$92+$B$97</f>
        <v>1</v>
      </c>
      <c r="N87" s="2">
        <f>$G$92+$G$97</f>
        <v>1</v>
      </c>
      <c r="O87" s="2">
        <f>$C$98+$C$93</f>
        <v>3</v>
      </c>
      <c r="P87" s="2">
        <f>$F$93+$F$98</f>
        <v>2</v>
      </c>
      <c r="Q87" s="67">
        <f>IF(P87=0,"MAX",O87/P87)</f>
        <v>1.5</v>
      </c>
      <c r="R87" s="2">
        <f>$D$93+$D$98</f>
        <v>104</v>
      </c>
      <c r="S87" s="2">
        <f>$E$93+$E$98</f>
        <v>78</v>
      </c>
      <c r="T87" s="62">
        <f>IF(S87=0,"MAX",R87/S87)</f>
        <v>1.3333333333333333</v>
      </c>
    </row>
    <row r="88" spans="1:20" ht="15.75" thickBot="1">
      <c r="A88" s="82"/>
      <c r="B88" s="9"/>
      <c r="C88" s="10">
        <f>SUM(C85:C87)</f>
        <v>2</v>
      </c>
      <c r="D88" s="10">
        <f>SUM(D85:D87)</f>
        <v>50</v>
      </c>
      <c r="E88" s="10">
        <f>SUM(E85:E87)</f>
        <v>37</v>
      </c>
      <c r="F88" s="10">
        <f>SUM(F85:F87)</f>
        <v>0</v>
      </c>
      <c r="G88" s="11"/>
      <c r="I88" s="17">
        <v>3</v>
      </c>
      <c r="J88" s="10" t="s">
        <v>42</v>
      </c>
      <c r="K88" s="10">
        <f>(M88*2)+(N88*1)</f>
        <v>2</v>
      </c>
      <c r="L88" s="10">
        <f>$B$92+$G$92+$B$87+$G$87</f>
        <v>2</v>
      </c>
      <c r="M88" s="10">
        <f>$G$87+$G$92</f>
        <v>0</v>
      </c>
      <c r="N88" s="10">
        <f>$B$92+$B$87</f>
        <v>2</v>
      </c>
      <c r="O88" s="10">
        <f>$F$93+$F$88</f>
        <v>0</v>
      </c>
      <c r="P88" s="10">
        <f>$C$88+$C$93</f>
        <v>4</v>
      </c>
      <c r="Q88" s="68">
        <f>IF(P88=0,"MAX",O88/P88)</f>
        <v>0</v>
      </c>
      <c r="R88" s="10">
        <f>$E$88+$E$93</f>
        <v>62</v>
      </c>
      <c r="S88" s="10">
        <f>$D$93+$D$88</f>
        <v>100</v>
      </c>
      <c r="T88" s="58">
        <f>IF(S88=0,"MAX",R88/S88)</f>
        <v>0.62</v>
      </c>
    </row>
    <row r="89" spans="1:7" ht="19.5" customHeight="1" thickBot="1">
      <c r="A89" s="76" t="s">
        <v>2</v>
      </c>
      <c r="B89" s="77"/>
      <c r="C89" s="78" t="str">
        <f>IF(D85="",0,IF(C88&gt;F88,B85,G85))</f>
        <v>BRETAGNE</v>
      </c>
      <c r="D89" s="78"/>
      <c r="E89" s="78"/>
      <c r="F89" s="78"/>
      <c r="G89" s="79"/>
    </row>
    <row r="90" spans="1:20" ht="15">
      <c r="A90" s="80" t="s">
        <v>3</v>
      </c>
      <c r="B90" s="5" t="s">
        <v>103</v>
      </c>
      <c r="C90" s="6">
        <f>IF(B90="",0,IF(D90&gt;E90,1,0))</f>
        <v>1</v>
      </c>
      <c r="D90" s="32">
        <v>25</v>
      </c>
      <c r="E90" s="33">
        <v>15</v>
      </c>
      <c r="F90" s="7">
        <f>IF(G90="",0,IF(E90&gt;D90,1,0))</f>
        <v>0</v>
      </c>
      <c r="G90" s="8" t="str">
        <f>G85</f>
        <v>CENTRE</v>
      </c>
      <c r="Q90" s="63"/>
      <c r="S90" s="14"/>
      <c r="T90" s="63"/>
    </row>
    <row r="91" spans="1:7" ht="15">
      <c r="A91" s="81"/>
      <c r="B91" s="12">
        <f>IF(D90="",0,IF(C93&gt;F93,2,1))</f>
        <v>2</v>
      </c>
      <c r="C91" s="3">
        <f>IF(B90="",0,IF(D91&gt;E91,1,0))</f>
        <v>1</v>
      </c>
      <c r="D91" s="34">
        <v>25</v>
      </c>
      <c r="E91" s="35">
        <v>10</v>
      </c>
      <c r="F91" s="4">
        <f>IF(G90="",0,IF(E91&gt;D91,1,0))</f>
        <v>0</v>
      </c>
      <c r="G91" s="13">
        <f>IF(E90="",0,IF(F93&gt;C93,2,1))</f>
        <v>1</v>
      </c>
    </row>
    <row r="92" spans="1:7" ht="15">
      <c r="A92" s="81"/>
      <c r="B92" s="12">
        <f>IF(D90="",0,IF(C93&gt;F93,1,0))</f>
        <v>1</v>
      </c>
      <c r="C92" s="3">
        <f>IF(B90="",0,IF(D92&gt;E92,1,0))</f>
        <v>0</v>
      </c>
      <c r="D92" s="34"/>
      <c r="E92" s="35"/>
      <c r="F92" s="4">
        <f>IF(G90="",0,IF(E92&gt;D92,1,0))</f>
        <v>0</v>
      </c>
      <c r="G92" s="13">
        <f>IF(E90="",0,IF(F93&gt;C93,1,0))</f>
        <v>0</v>
      </c>
    </row>
    <row r="93" spans="1:7" ht="15.75" thickBot="1">
      <c r="A93" s="82"/>
      <c r="B93" s="9"/>
      <c r="C93" s="10">
        <f>SUM(C90:C92)</f>
        <v>2</v>
      </c>
      <c r="D93" s="10">
        <f>SUM(D90:D92)</f>
        <v>50</v>
      </c>
      <c r="E93" s="10">
        <f>SUM(E90:E92)</f>
        <v>25</v>
      </c>
      <c r="F93" s="10">
        <f>SUM(F90:F92)</f>
        <v>0</v>
      </c>
      <c r="G93" s="11"/>
    </row>
    <row r="94" spans="1:7" ht="19.5" customHeight="1" thickBot="1">
      <c r="A94" s="76" t="s">
        <v>2</v>
      </c>
      <c r="B94" s="77"/>
      <c r="C94" s="78" t="str">
        <f>IF(D90="",0,IF(C93&gt;F93,B90,G90))</f>
        <v>RHONE-ALPES</v>
      </c>
      <c r="D94" s="78"/>
      <c r="E94" s="78"/>
      <c r="F94" s="78"/>
      <c r="G94" s="79"/>
    </row>
    <row r="95" spans="1:20" ht="15">
      <c r="A95" s="80" t="s">
        <v>4</v>
      </c>
      <c r="B95" s="5" t="str">
        <f>B90</f>
        <v>RHONE-ALPES</v>
      </c>
      <c r="C95" s="6">
        <f>IF(B95="",0,IF(D95&gt;E95,1,0))</f>
        <v>0</v>
      </c>
      <c r="D95" s="32">
        <v>22</v>
      </c>
      <c r="E95" s="33">
        <v>25</v>
      </c>
      <c r="F95" s="7">
        <f>IF(G95="",0,IF(E95&gt;D95,1,0))</f>
        <v>1</v>
      </c>
      <c r="G95" s="8" t="str">
        <f>B85</f>
        <v>BRETAGNE</v>
      </c>
      <c r="Q95" s="63"/>
      <c r="S95" s="14"/>
      <c r="T95" s="63"/>
    </row>
    <row r="96" spans="1:7" ht="15">
      <c r="A96" s="81"/>
      <c r="B96" s="12">
        <f>IF(D95="",0,IF(C98&gt;F98,2,1))</f>
        <v>1</v>
      </c>
      <c r="C96" s="3">
        <f>IF(B95="",0,IF(D96&gt;E96,1,0))</f>
        <v>1</v>
      </c>
      <c r="D96" s="34">
        <v>25</v>
      </c>
      <c r="E96" s="35">
        <v>13</v>
      </c>
      <c r="F96" s="4">
        <f>IF(G95="",0,IF(E96&gt;D96,1,0))</f>
        <v>0</v>
      </c>
      <c r="G96" s="13">
        <f>IF(E95="",0,IF(F98&gt;C98,2,1))</f>
        <v>2</v>
      </c>
    </row>
    <row r="97" spans="1:7" ht="15">
      <c r="A97" s="81"/>
      <c r="B97" s="12">
        <f>IF(D95="",0,IF(C98&gt;F98,1,0))</f>
        <v>0</v>
      </c>
      <c r="C97" s="3">
        <f>IF(B95="",0,IF(D97&gt;E97,1,0))</f>
        <v>0</v>
      </c>
      <c r="D97" s="34">
        <v>7</v>
      </c>
      <c r="E97" s="35">
        <v>15</v>
      </c>
      <c r="F97" s="4">
        <f>IF(G95="",0,IF(E97&gt;D97,1,0))</f>
        <v>1</v>
      </c>
      <c r="G97" s="13">
        <f>IF(E95="",0,IF(F98&gt;C98,1,0))</f>
        <v>1</v>
      </c>
    </row>
    <row r="98" spans="1:7" ht="15.75" thickBot="1">
      <c r="A98" s="82"/>
      <c r="B98" s="9"/>
      <c r="C98" s="10">
        <f>SUM(C95:C97)</f>
        <v>1</v>
      </c>
      <c r="D98" s="10">
        <f>SUM(D95:D97)</f>
        <v>54</v>
      </c>
      <c r="E98" s="10">
        <f>SUM(E95:E97)</f>
        <v>53</v>
      </c>
      <c r="F98" s="10">
        <f>SUM(F95:F97)</f>
        <v>2</v>
      </c>
      <c r="G98" s="11"/>
    </row>
    <row r="99" spans="1:7" ht="19.5" customHeight="1" thickBot="1">
      <c r="A99" s="76" t="s">
        <v>2</v>
      </c>
      <c r="B99" s="77"/>
      <c r="C99" s="78" t="str">
        <f>IF(D95="",0,IF(C98&gt;F98,B95,G95))</f>
        <v>BRETAGNE</v>
      </c>
      <c r="D99" s="78"/>
      <c r="E99" s="78"/>
      <c r="F99" s="78"/>
      <c r="G99" s="79"/>
    </row>
    <row r="110" ht="15.75" thickBot="1"/>
    <row r="111" spans="1:7" ht="35.25" customHeight="1" thickBot="1">
      <c r="A111" s="70" t="s">
        <v>29</v>
      </c>
      <c r="B111" s="71"/>
      <c r="C111" s="71"/>
      <c r="D111" s="71"/>
      <c r="E111" s="71"/>
      <c r="F111" s="71"/>
      <c r="G111" s="72"/>
    </row>
    <row r="112" spans="1:20" ht="35.25" customHeight="1" thickBot="1">
      <c r="A112" s="73" t="s">
        <v>96</v>
      </c>
      <c r="B112" s="74"/>
      <c r="C112" s="74"/>
      <c r="D112" s="74"/>
      <c r="E112" s="74"/>
      <c r="F112" s="74"/>
      <c r="G112" s="75"/>
      <c r="I112" s="85" t="s">
        <v>5</v>
      </c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</row>
    <row r="113" spans="1:20" ht="15.75" thickBot="1">
      <c r="A113" s="80" t="s">
        <v>0</v>
      </c>
      <c r="B113" s="5" t="s">
        <v>35</v>
      </c>
      <c r="C113" s="6">
        <f>IF(B113="",0,IF(D113&gt;E113,1,0))</f>
        <v>1</v>
      </c>
      <c r="D113" s="32">
        <v>25</v>
      </c>
      <c r="E113" s="33">
        <v>19</v>
      </c>
      <c r="F113" s="7">
        <f>IF(G113="",0,IF(E113&gt;D113,1,0))</f>
        <v>0</v>
      </c>
      <c r="G113" s="8" t="s">
        <v>34</v>
      </c>
      <c r="I113" s="87" t="s">
        <v>6</v>
      </c>
      <c r="J113" s="88"/>
      <c r="K113" s="18" t="s">
        <v>7</v>
      </c>
      <c r="L113" s="18" t="s">
        <v>8</v>
      </c>
      <c r="M113" s="18" t="s">
        <v>9</v>
      </c>
      <c r="N113" s="18" t="s">
        <v>10</v>
      </c>
      <c r="O113" s="18" t="s">
        <v>14</v>
      </c>
      <c r="P113" s="18" t="s">
        <v>15</v>
      </c>
      <c r="Q113" s="69" t="s">
        <v>13</v>
      </c>
      <c r="R113" s="18" t="s">
        <v>11</v>
      </c>
      <c r="S113" s="18" t="s">
        <v>12</v>
      </c>
      <c r="T113" s="64" t="s">
        <v>13</v>
      </c>
    </row>
    <row r="114" spans="1:20" ht="15">
      <c r="A114" s="81"/>
      <c r="B114" s="12">
        <f>IF(D113="",0,IF(C116&gt;F116,2,1))</f>
        <v>2</v>
      </c>
      <c r="C114" s="3">
        <f>IF(B113="",0,IF(D114&gt;E114,1,0))</f>
        <v>1</v>
      </c>
      <c r="D114" s="34">
        <v>25</v>
      </c>
      <c r="E114" s="35">
        <v>17</v>
      </c>
      <c r="F114" s="4">
        <f>IF(G113="",0,IF(E114&gt;D114,1,0))</f>
        <v>0</v>
      </c>
      <c r="G114" s="13">
        <f>IF(E113="",0,IF(F116&gt;C116,2,1))</f>
        <v>1</v>
      </c>
      <c r="I114" s="15">
        <v>1</v>
      </c>
      <c r="J114" s="20" t="s">
        <v>43</v>
      </c>
      <c r="K114" s="20">
        <f>(M114*2)+(N114*1)</f>
        <v>4</v>
      </c>
      <c r="L114" s="20">
        <f>$B$125+$G$125+$G$120+$B$120</f>
        <v>2</v>
      </c>
      <c r="M114" s="20">
        <f>$B$120+$B$125</f>
        <v>2</v>
      </c>
      <c r="N114" s="20">
        <f>$G$120+$G$125</f>
        <v>0</v>
      </c>
      <c r="O114" s="20">
        <f>$C$121+$C$126</f>
        <v>4</v>
      </c>
      <c r="P114" s="20">
        <f>$F$121+$F$126</f>
        <v>0</v>
      </c>
      <c r="Q114" s="66" t="str">
        <f>IF(P114=0,"MAX",O114/P114)</f>
        <v>MAX</v>
      </c>
      <c r="R114" s="20">
        <f>$D$121+$D$126</f>
        <v>100</v>
      </c>
      <c r="S114" s="20">
        <f>$E$121+$E$126</f>
        <v>52</v>
      </c>
      <c r="T114" s="61">
        <f>IF(S114=0,"MAX",R114/S114)</f>
        <v>1.9230769230769231</v>
      </c>
    </row>
    <row r="115" spans="1:20" ht="15">
      <c r="A115" s="81"/>
      <c r="B115" s="12">
        <f>IF(D113="",0,IF(C116&gt;F116,1,0))</f>
        <v>1</v>
      </c>
      <c r="C115" s="3">
        <f>IF(B113="",0,IF(D115&gt;E115,1,0))</f>
        <v>0</v>
      </c>
      <c r="D115" s="34"/>
      <c r="E115" s="35"/>
      <c r="F115" s="4">
        <f>IF(G113="",0,IF(E115&gt;D115,1,0))</f>
        <v>0</v>
      </c>
      <c r="G115" s="13">
        <f>IF(E113="",0,IF(F116&gt;C116,1,0))</f>
        <v>0</v>
      </c>
      <c r="I115" s="16">
        <v>2</v>
      </c>
      <c r="J115" s="2" t="s">
        <v>35</v>
      </c>
      <c r="K115" s="2">
        <f>(M115*2)+(N115*1)</f>
        <v>3</v>
      </c>
      <c r="L115" s="2">
        <f>$B$115+$G$115+$G$125+$B$125</f>
        <v>2</v>
      </c>
      <c r="M115" s="2">
        <f>$B$115+$G$125</f>
        <v>1</v>
      </c>
      <c r="N115" s="2">
        <f>$G$115+$B$125</f>
        <v>1</v>
      </c>
      <c r="O115" s="2">
        <f>$C$116+$F$126</f>
        <v>2</v>
      </c>
      <c r="P115" s="2">
        <f>$F$116+$C$126</f>
        <v>2</v>
      </c>
      <c r="Q115" s="67">
        <f>IF(P115=0,"MAX",O115/P115)</f>
        <v>1</v>
      </c>
      <c r="R115" s="2">
        <f>$D$116+$E$126</f>
        <v>73</v>
      </c>
      <c r="S115" s="2">
        <f>$E$116+$D$126</f>
        <v>86</v>
      </c>
      <c r="T115" s="62">
        <f>IF(S115=0,"MAX",R115/S115)</f>
        <v>0.8488372093023255</v>
      </c>
    </row>
    <row r="116" spans="1:20" ht="15.75" thickBot="1">
      <c r="A116" s="82"/>
      <c r="B116" s="9"/>
      <c r="C116" s="10">
        <f>SUM(C113:C115)</f>
        <v>2</v>
      </c>
      <c r="D116" s="10">
        <f>SUM(D113:D115)</f>
        <v>50</v>
      </c>
      <c r="E116" s="10">
        <f>SUM(E113:E115)</f>
        <v>36</v>
      </c>
      <c r="F116" s="10">
        <f>SUM(F113:F115)</f>
        <v>0</v>
      </c>
      <c r="G116" s="11"/>
      <c r="I116" s="17">
        <v>3</v>
      </c>
      <c r="J116" s="10" t="s">
        <v>34</v>
      </c>
      <c r="K116" s="10">
        <f>(M116*2)+(N116*1)</f>
        <v>2</v>
      </c>
      <c r="L116" s="10">
        <f>$G$120+$B$120+$B$115+$G$115</f>
        <v>2</v>
      </c>
      <c r="M116" s="10">
        <f>$G$115+$G$120</f>
        <v>0</v>
      </c>
      <c r="N116" s="10">
        <f>$B$115+$B$120</f>
        <v>2</v>
      </c>
      <c r="O116" s="10">
        <f>$F$116+$F$121</f>
        <v>0</v>
      </c>
      <c r="P116" s="10">
        <f>$C$116+$C$121</f>
        <v>4</v>
      </c>
      <c r="Q116" s="68">
        <f>IF(P116=0,"MAX",O116/P116)</f>
        <v>0</v>
      </c>
      <c r="R116" s="10">
        <f>$E$116+$E$121</f>
        <v>65</v>
      </c>
      <c r="S116" s="10">
        <f>$D$116+$D$121</f>
        <v>100</v>
      </c>
      <c r="T116" s="58">
        <f>IF(S116=0,"MAX",R116/S116)</f>
        <v>0.65</v>
      </c>
    </row>
    <row r="117" spans="1:7" ht="19.5" customHeight="1" thickBot="1">
      <c r="A117" s="76" t="s">
        <v>2</v>
      </c>
      <c r="B117" s="77"/>
      <c r="C117" s="78" t="str">
        <f>IF(D113="",0,IF(C116&gt;F116,B113,G113))</f>
        <v>PICARDIE</v>
      </c>
      <c r="D117" s="78"/>
      <c r="E117" s="78"/>
      <c r="F117" s="78"/>
      <c r="G117" s="79"/>
    </row>
    <row r="118" spans="1:20" ht="15">
      <c r="A118" s="80" t="s">
        <v>3</v>
      </c>
      <c r="B118" s="5" t="s">
        <v>43</v>
      </c>
      <c r="C118" s="6">
        <f>IF(B118="",0,IF(D118&gt;E118,1,0))</f>
        <v>1</v>
      </c>
      <c r="D118" s="32">
        <v>25</v>
      </c>
      <c r="E118" s="33">
        <v>15</v>
      </c>
      <c r="F118" s="7">
        <f>IF(G118="",0,IF(E118&gt;D118,1,0))</f>
        <v>0</v>
      </c>
      <c r="G118" s="8" t="str">
        <f>G113</f>
        <v>IDF EST</v>
      </c>
      <c r="Q118" s="63"/>
      <c r="S118" s="14"/>
      <c r="T118" s="63"/>
    </row>
    <row r="119" spans="1:7" ht="15">
      <c r="A119" s="81"/>
      <c r="B119" s="12">
        <f>IF(D118="",0,IF(C121&gt;F121,2,1))</f>
        <v>2</v>
      </c>
      <c r="C119" s="3">
        <f>IF(B118="",0,IF(D119&gt;E119,1,0))</f>
        <v>1</v>
      </c>
      <c r="D119" s="34">
        <v>25</v>
      </c>
      <c r="E119" s="35">
        <v>14</v>
      </c>
      <c r="F119" s="4">
        <f>IF(G118="",0,IF(E119&gt;D119,1,0))</f>
        <v>0</v>
      </c>
      <c r="G119" s="13">
        <f>IF(E118="",0,IF(F121&gt;C121,2,1))</f>
        <v>1</v>
      </c>
    </row>
    <row r="120" spans="1:7" ht="15">
      <c r="A120" s="81"/>
      <c r="B120" s="12">
        <f>IF(D118="",0,IF(C121&gt;F121,1,0))</f>
        <v>1</v>
      </c>
      <c r="C120" s="3">
        <f>IF(B118="",0,IF(D120&gt;E120,1,0))</f>
        <v>0</v>
      </c>
      <c r="D120" s="34"/>
      <c r="E120" s="35"/>
      <c r="F120" s="4">
        <f>IF(G118="",0,IF(E120&gt;D120,1,0))</f>
        <v>0</v>
      </c>
      <c r="G120" s="13">
        <f>IF(E118="",0,IF(F121&gt;C121,1,0))</f>
        <v>0</v>
      </c>
    </row>
    <row r="121" spans="1:7" ht="15.75" thickBot="1">
      <c r="A121" s="82"/>
      <c r="B121" s="9"/>
      <c r="C121" s="10">
        <f>SUM(C118:C120)</f>
        <v>2</v>
      </c>
      <c r="D121" s="10">
        <f>SUM(D118:D120)</f>
        <v>50</v>
      </c>
      <c r="E121" s="10">
        <f>SUM(E118:E120)</f>
        <v>29</v>
      </c>
      <c r="F121" s="10">
        <f>SUM(F118:F120)</f>
        <v>0</v>
      </c>
      <c r="G121" s="11"/>
    </row>
    <row r="122" spans="1:7" ht="19.5" customHeight="1" thickBot="1">
      <c r="A122" s="76" t="s">
        <v>2</v>
      </c>
      <c r="B122" s="77"/>
      <c r="C122" s="78" t="str">
        <f>IF(D118="",0,IF(C121&gt;F121,B118,G118))</f>
        <v>IDF OUEST</v>
      </c>
      <c r="D122" s="78"/>
      <c r="E122" s="78"/>
      <c r="F122" s="78"/>
      <c r="G122" s="79"/>
    </row>
    <row r="123" spans="1:20" ht="15">
      <c r="A123" s="80" t="s">
        <v>4</v>
      </c>
      <c r="B123" s="5" t="str">
        <f>B118</f>
        <v>IDF OUEST</v>
      </c>
      <c r="C123" s="6">
        <f>IF(B123="",0,IF(D123&gt;E123,1,0))</f>
        <v>1</v>
      </c>
      <c r="D123" s="32">
        <v>25</v>
      </c>
      <c r="E123" s="33">
        <v>10</v>
      </c>
      <c r="F123" s="7">
        <f>IF(G123="",0,IF(E123&gt;D123,1,0))</f>
        <v>0</v>
      </c>
      <c r="G123" s="8" t="str">
        <f>B113</f>
        <v>PICARDIE</v>
      </c>
      <c r="Q123" s="63"/>
      <c r="S123" s="14"/>
      <c r="T123" s="63"/>
    </row>
    <row r="124" spans="1:7" ht="15">
      <c r="A124" s="81"/>
      <c r="B124" s="12">
        <f>IF(D123="",0,IF(C126&gt;F126,2,1))</f>
        <v>2</v>
      </c>
      <c r="C124" s="3">
        <f>IF(B123="",0,IF(D124&gt;E124,1,0))</f>
        <v>1</v>
      </c>
      <c r="D124" s="34">
        <v>25</v>
      </c>
      <c r="E124" s="35">
        <v>13</v>
      </c>
      <c r="F124" s="4">
        <f>IF(G123="",0,IF(E124&gt;D124,1,0))</f>
        <v>0</v>
      </c>
      <c r="G124" s="13">
        <f>IF(E123="",0,IF(F126&gt;C126,2,1))</f>
        <v>1</v>
      </c>
    </row>
    <row r="125" spans="1:7" ht="15">
      <c r="A125" s="81"/>
      <c r="B125" s="12">
        <f>IF(D123="",0,IF(C126&gt;F126,1,0))</f>
        <v>1</v>
      </c>
      <c r="C125" s="3">
        <f>IF(B123="",0,IF(D125&gt;E125,1,0))</f>
        <v>0</v>
      </c>
      <c r="D125" s="34"/>
      <c r="E125" s="35"/>
      <c r="F125" s="4">
        <f>IF(G123="",0,IF(E125&gt;D125,1,0))</f>
        <v>0</v>
      </c>
      <c r="G125" s="13">
        <f>IF(E123="",0,IF(F126&gt;C126,1,0))</f>
        <v>0</v>
      </c>
    </row>
    <row r="126" spans="1:7" ht="15.75" thickBot="1">
      <c r="A126" s="82"/>
      <c r="B126" s="9"/>
      <c r="C126" s="10">
        <f>SUM(C123:C125)</f>
        <v>2</v>
      </c>
      <c r="D126" s="10">
        <f>SUM(D123:D125)</f>
        <v>50</v>
      </c>
      <c r="E126" s="10">
        <f>SUM(E123:E125)</f>
        <v>23</v>
      </c>
      <c r="F126" s="10">
        <f>SUM(F123:F125)</f>
        <v>0</v>
      </c>
      <c r="G126" s="11"/>
    </row>
    <row r="127" spans="1:7" ht="19.5" customHeight="1" thickBot="1">
      <c r="A127" s="76" t="s">
        <v>2</v>
      </c>
      <c r="B127" s="77"/>
      <c r="C127" s="78" t="str">
        <f>IF(D123="",0,IF(C126&gt;F126,B123,G123))</f>
        <v>IDF OUEST</v>
      </c>
      <c r="D127" s="78"/>
      <c r="E127" s="78"/>
      <c r="F127" s="78"/>
      <c r="G127" s="79"/>
    </row>
    <row r="138" ht="15.75" thickBot="1"/>
    <row r="139" spans="1:7" ht="35.25" customHeight="1" thickBot="1">
      <c r="A139" s="70" t="s">
        <v>33</v>
      </c>
      <c r="B139" s="71"/>
      <c r="C139" s="71"/>
      <c r="D139" s="71"/>
      <c r="E139" s="71"/>
      <c r="F139" s="71"/>
      <c r="G139" s="72"/>
    </row>
    <row r="140" spans="1:20" ht="35.25" customHeight="1" thickBot="1">
      <c r="A140" s="73" t="s">
        <v>97</v>
      </c>
      <c r="B140" s="74"/>
      <c r="C140" s="74"/>
      <c r="D140" s="74"/>
      <c r="E140" s="74"/>
      <c r="F140" s="74"/>
      <c r="G140" s="75"/>
      <c r="I140" s="85" t="s">
        <v>5</v>
      </c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</row>
    <row r="141" spans="1:20" ht="15.75" thickBot="1">
      <c r="A141" s="80" t="s">
        <v>0</v>
      </c>
      <c r="B141" s="5" t="s">
        <v>38</v>
      </c>
      <c r="C141" s="6">
        <f>IF(B141="",0,IF(D141&gt;E141,1,0))</f>
        <v>1</v>
      </c>
      <c r="D141" s="32">
        <v>25</v>
      </c>
      <c r="E141" s="33">
        <v>15</v>
      </c>
      <c r="F141" s="7">
        <f>IF(G141="",0,IF(E141&gt;D141,1,0))</f>
        <v>0</v>
      </c>
      <c r="G141" s="8" t="s">
        <v>98</v>
      </c>
      <c r="I141" s="87" t="s">
        <v>6</v>
      </c>
      <c r="J141" s="88"/>
      <c r="K141" s="18" t="s">
        <v>7</v>
      </c>
      <c r="L141" s="18" t="s">
        <v>8</v>
      </c>
      <c r="M141" s="18" t="s">
        <v>9</v>
      </c>
      <c r="N141" s="18" t="s">
        <v>10</v>
      </c>
      <c r="O141" s="18" t="s">
        <v>14</v>
      </c>
      <c r="P141" s="18" t="s">
        <v>15</v>
      </c>
      <c r="Q141" s="69" t="s">
        <v>13</v>
      </c>
      <c r="R141" s="18" t="s">
        <v>11</v>
      </c>
      <c r="S141" s="18" t="s">
        <v>12</v>
      </c>
      <c r="T141" s="64" t="s">
        <v>13</v>
      </c>
    </row>
    <row r="142" spans="1:20" ht="15">
      <c r="A142" s="81"/>
      <c r="B142" s="12">
        <f>IF(D141="",0,IF(C144&gt;F144,2,1))</f>
        <v>2</v>
      </c>
      <c r="C142" s="3">
        <f>IF(B141="",0,IF(D142&gt;E142,1,0))</f>
        <v>0</v>
      </c>
      <c r="D142" s="34">
        <v>21</v>
      </c>
      <c r="E142" s="35">
        <v>25</v>
      </c>
      <c r="F142" s="4">
        <f>IF(G141="",0,IF(E142&gt;D142,1,0))</f>
        <v>1</v>
      </c>
      <c r="G142" s="13">
        <f>IF(E141="",0,IF(F144&gt;C144,2,1))</f>
        <v>1</v>
      </c>
      <c r="I142" s="15">
        <v>1</v>
      </c>
      <c r="J142" s="20" t="s">
        <v>99</v>
      </c>
      <c r="K142" s="20">
        <f>(M142*2)+(N142*1)</f>
        <v>4</v>
      </c>
      <c r="L142" s="20">
        <f>$B$153+$G$153+$G$148+$B$148</f>
        <v>2</v>
      </c>
      <c r="M142" s="20">
        <f>$B$148+$B$153</f>
        <v>2</v>
      </c>
      <c r="N142" s="20">
        <f>$G$148+$G$153</f>
        <v>0</v>
      </c>
      <c r="O142" s="20">
        <f>$C$149+$C$154</f>
        <v>4</v>
      </c>
      <c r="P142" s="20">
        <f>$F$149+$F$154</f>
        <v>1</v>
      </c>
      <c r="Q142" s="66">
        <f>IF(P142=0,"MAX",O142/P142)</f>
        <v>4</v>
      </c>
      <c r="R142" s="20">
        <f>$D$149+$D$154</f>
        <v>110</v>
      </c>
      <c r="S142" s="20">
        <f>$E$149+$E$154</f>
        <v>74</v>
      </c>
      <c r="T142" s="61">
        <f>IF(S142=0,"MAX",R142/S142)</f>
        <v>1.4864864864864864</v>
      </c>
    </row>
    <row r="143" spans="1:20" ht="15">
      <c r="A143" s="81"/>
      <c r="B143" s="12">
        <f>IF(D141="",0,IF(C144&gt;F144,1,0))</f>
        <v>1</v>
      </c>
      <c r="C143" s="3">
        <f>IF(B141="",0,IF(D143&gt;E143,1,0))</f>
        <v>1</v>
      </c>
      <c r="D143" s="34">
        <v>15</v>
      </c>
      <c r="E143" s="35">
        <v>5</v>
      </c>
      <c r="F143" s="4">
        <f>IF(G141="",0,IF(E143&gt;D143,1,0))</f>
        <v>0</v>
      </c>
      <c r="G143" s="13">
        <f>IF(E141="",0,IF(F144&gt;C144,1,0))</f>
        <v>0</v>
      </c>
      <c r="I143" s="16">
        <v>2</v>
      </c>
      <c r="J143" s="2" t="s">
        <v>38</v>
      </c>
      <c r="K143" s="2">
        <f>(M143*2)+(N143*1)</f>
        <v>3</v>
      </c>
      <c r="L143" s="2">
        <f>$B$143+$G$143+$G$153+$B$153</f>
        <v>2</v>
      </c>
      <c r="M143" s="2">
        <f>$B$143+$G$153</f>
        <v>1</v>
      </c>
      <c r="N143" s="2">
        <f>$G$143+$B$153</f>
        <v>1</v>
      </c>
      <c r="O143" s="2">
        <f>$C$144+$F$154</f>
        <v>3</v>
      </c>
      <c r="P143" s="2">
        <f>$F$144+$C$154</f>
        <v>3</v>
      </c>
      <c r="Q143" s="67">
        <f>IF(P143=0,"MAX",O143/P143)</f>
        <v>1</v>
      </c>
      <c r="R143" s="2">
        <f>$D$144+$E$154</f>
        <v>109</v>
      </c>
      <c r="S143" s="2">
        <f>$E$144+$D$154</f>
        <v>105</v>
      </c>
      <c r="T143" s="62">
        <f>IF(S143=0,"MAX",R143/S143)</f>
        <v>1.0380952380952382</v>
      </c>
    </row>
    <row r="144" spans="1:20" ht="15.75" thickBot="1">
      <c r="A144" s="82"/>
      <c r="B144" s="9"/>
      <c r="C144" s="10">
        <f>SUM(C141:C143)</f>
        <v>2</v>
      </c>
      <c r="D144" s="10">
        <f>SUM(D141:D143)</f>
        <v>61</v>
      </c>
      <c r="E144" s="10">
        <f>SUM(E141:E143)</f>
        <v>45</v>
      </c>
      <c r="F144" s="10">
        <f>SUM(F141:F143)</f>
        <v>1</v>
      </c>
      <c r="G144" s="11"/>
      <c r="I144" s="17">
        <v>3</v>
      </c>
      <c r="J144" s="10" t="s">
        <v>98</v>
      </c>
      <c r="K144" s="10">
        <f>(M144*2)+(N144*1)</f>
        <v>2</v>
      </c>
      <c r="L144" s="10">
        <f>$G$148+$B$148+$B$143+$G$143</f>
        <v>2</v>
      </c>
      <c r="M144" s="10">
        <f>$G$143+$G$148</f>
        <v>0</v>
      </c>
      <c r="N144" s="10">
        <f>$B$143+$B$148</f>
        <v>2</v>
      </c>
      <c r="O144" s="10">
        <f>$F$144+$F$149</f>
        <v>1</v>
      </c>
      <c r="P144" s="10">
        <f>$C$144+$C$149</f>
        <v>4</v>
      </c>
      <c r="Q144" s="68">
        <f>IF(P144=0,"MAX",O144/P144)</f>
        <v>0.25</v>
      </c>
      <c r="R144" s="10">
        <f>$E$144+$E$149</f>
        <v>71</v>
      </c>
      <c r="S144" s="10">
        <f>$D$144+$D$149</f>
        <v>111</v>
      </c>
      <c r="T144" s="58">
        <f>IF(S144=0,"MAX",R144/S144)</f>
        <v>0.6396396396396397</v>
      </c>
    </row>
    <row r="145" spans="1:7" ht="19.5" customHeight="1" thickBot="1">
      <c r="A145" s="76" t="s">
        <v>2</v>
      </c>
      <c r="B145" s="77"/>
      <c r="C145" s="78" t="str">
        <f>IF(D141="",0,IF(C144&gt;F144,B141,G141))</f>
        <v>PROVENCE</v>
      </c>
      <c r="D145" s="78"/>
      <c r="E145" s="78"/>
      <c r="F145" s="78"/>
      <c r="G145" s="79"/>
    </row>
    <row r="146" spans="1:20" ht="15">
      <c r="A146" s="80" t="s">
        <v>3</v>
      </c>
      <c r="B146" s="5" t="s">
        <v>99</v>
      </c>
      <c r="C146" s="6">
        <f>IF(B146="",0,IF(D146&gt;E146,1,0))</f>
        <v>1</v>
      </c>
      <c r="D146" s="32">
        <v>25</v>
      </c>
      <c r="E146" s="33">
        <v>13</v>
      </c>
      <c r="F146" s="7">
        <f>IF(G146="",0,IF(E146&gt;D146,1,0))</f>
        <v>0</v>
      </c>
      <c r="G146" s="8" t="str">
        <f>G141</f>
        <v>N. CALEDONIE</v>
      </c>
      <c r="Q146" s="63"/>
      <c r="S146" s="14"/>
      <c r="T146" s="63"/>
    </row>
    <row r="147" spans="1:7" ht="15">
      <c r="A147" s="81"/>
      <c r="B147" s="12">
        <f>IF(D146="",0,IF(C149&gt;F149,2,1))</f>
        <v>2</v>
      </c>
      <c r="C147" s="3">
        <f>IF(B146="",0,IF(D147&gt;E147,1,0))</f>
        <v>1</v>
      </c>
      <c r="D147" s="34">
        <v>25</v>
      </c>
      <c r="E147" s="35">
        <v>13</v>
      </c>
      <c r="F147" s="4">
        <f>IF(G146="",0,IF(E147&gt;D147,1,0))</f>
        <v>0</v>
      </c>
      <c r="G147" s="13">
        <f>IF(E146="",0,IF(F149&gt;C149,2,1))</f>
        <v>1</v>
      </c>
    </row>
    <row r="148" spans="1:7" ht="15">
      <c r="A148" s="81"/>
      <c r="B148" s="12">
        <f>IF(D146="",0,IF(C149&gt;F149,1,0))</f>
        <v>1</v>
      </c>
      <c r="C148" s="3">
        <f>IF(B146="",0,IF(D148&gt;E148,1,0))</f>
        <v>0</v>
      </c>
      <c r="D148" s="34"/>
      <c r="E148" s="35"/>
      <c r="F148" s="4">
        <f>IF(G146="",0,IF(E148&gt;D148,1,0))</f>
        <v>0</v>
      </c>
      <c r="G148" s="13">
        <f>IF(E146="",0,IF(F149&gt;C149,1,0))</f>
        <v>0</v>
      </c>
    </row>
    <row r="149" spans="1:7" ht="15.75" thickBot="1">
      <c r="A149" s="82"/>
      <c r="B149" s="9"/>
      <c r="C149" s="10">
        <f>SUM(C146:C148)</f>
        <v>2</v>
      </c>
      <c r="D149" s="10">
        <f>SUM(D146:D148)</f>
        <v>50</v>
      </c>
      <c r="E149" s="10">
        <f>SUM(E146:E148)</f>
        <v>26</v>
      </c>
      <c r="F149" s="10">
        <f>SUM(F146:F148)</f>
        <v>0</v>
      </c>
      <c r="G149" s="11"/>
    </row>
    <row r="150" spans="1:7" ht="19.5" customHeight="1" thickBot="1">
      <c r="A150" s="76" t="s">
        <v>2</v>
      </c>
      <c r="B150" s="77"/>
      <c r="C150" s="78" t="str">
        <f>IF(D146="",0,IF(C149&gt;F149,B146,G146))</f>
        <v>LANGUEDOC</v>
      </c>
      <c r="D150" s="78"/>
      <c r="E150" s="78"/>
      <c r="F150" s="78"/>
      <c r="G150" s="79"/>
    </row>
    <row r="151" spans="1:20" ht="15">
      <c r="A151" s="80" t="s">
        <v>4</v>
      </c>
      <c r="B151" s="5" t="str">
        <f>B146</f>
        <v>LANGUEDOC</v>
      </c>
      <c r="C151" s="6">
        <f>IF(B151="",0,IF(D151&gt;E151,1,0))</f>
        <v>1</v>
      </c>
      <c r="D151" s="32">
        <v>25</v>
      </c>
      <c r="E151" s="33">
        <v>12</v>
      </c>
      <c r="F151" s="7">
        <f>IF(G151="",0,IF(E151&gt;D151,1,0))</f>
        <v>0</v>
      </c>
      <c r="G151" s="8" t="str">
        <f>B141</f>
        <v>PROVENCE</v>
      </c>
      <c r="Q151" s="63"/>
      <c r="S151" s="14"/>
      <c r="T151" s="63"/>
    </row>
    <row r="152" spans="1:7" ht="15">
      <c r="A152" s="81"/>
      <c r="B152" s="12">
        <f>IF(D151="",0,IF(C154&gt;F154,2,1))</f>
        <v>2</v>
      </c>
      <c r="C152" s="3">
        <f>IF(B151="",0,IF(D152&gt;E152,1,0))</f>
        <v>0</v>
      </c>
      <c r="D152" s="34">
        <v>20</v>
      </c>
      <c r="E152" s="35">
        <v>25</v>
      </c>
      <c r="F152" s="4">
        <f>IF(G151="",0,IF(E152&gt;D152,1,0))</f>
        <v>1</v>
      </c>
      <c r="G152" s="13">
        <f>IF(E151="",0,IF(F154&gt;C154,2,1))</f>
        <v>1</v>
      </c>
    </row>
    <row r="153" spans="1:7" ht="15">
      <c r="A153" s="81"/>
      <c r="B153" s="12">
        <f>IF(D151="",0,IF(C154&gt;F154,1,0))</f>
        <v>1</v>
      </c>
      <c r="C153" s="3">
        <f>IF(B151="",0,IF(D153&gt;E153,1,0))</f>
        <v>1</v>
      </c>
      <c r="D153" s="34">
        <v>15</v>
      </c>
      <c r="E153" s="35">
        <v>11</v>
      </c>
      <c r="F153" s="4">
        <f>IF(G151="",0,IF(E153&gt;D153,1,0))</f>
        <v>0</v>
      </c>
      <c r="G153" s="13">
        <f>IF(E151="",0,IF(F154&gt;C154,1,0))</f>
        <v>0</v>
      </c>
    </row>
    <row r="154" spans="1:7" ht="15.75" thickBot="1">
      <c r="A154" s="82"/>
      <c r="B154" s="9"/>
      <c r="C154" s="10">
        <f>SUM(C151:C153)</f>
        <v>2</v>
      </c>
      <c r="D154" s="10">
        <f>SUM(D151:D153)</f>
        <v>60</v>
      </c>
      <c r="E154" s="10">
        <f>SUM(E151:E153)</f>
        <v>48</v>
      </c>
      <c r="F154" s="10">
        <f>SUM(F151:F153)</f>
        <v>1</v>
      </c>
      <c r="G154" s="11"/>
    </row>
    <row r="155" spans="1:7" ht="19.5" customHeight="1" thickBot="1">
      <c r="A155" s="76" t="s">
        <v>2</v>
      </c>
      <c r="B155" s="77"/>
      <c r="C155" s="78" t="str">
        <f>IF(D151="",0,IF(C154&gt;F154,B151,G151))</f>
        <v>LANGUEDOC</v>
      </c>
      <c r="D155" s="78"/>
      <c r="E155" s="78"/>
      <c r="F155" s="78"/>
      <c r="G155" s="79"/>
    </row>
    <row r="166" ht="15.75" thickBot="1"/>
    <row r="167" spans="1:7" ht="35.25" customHeight="1" thickBot="1">
      <c r="A167" s="70" t="s">
        <v>37</v>
      </c>
      <c r="B167" s="71"/>
      <c r="C167" s="71"/>
      <c r="D167" s="71"/>
      <c r="E167" s="71"/>
      <c r="F167" s="71"/>
      <c r="G167" s="72"/>
    </row>
    <row r="168" spans="1:20" ht="35.25" customHeight="1" thickBot="1">
      <c r="A168" s="73" t="s">
        <v>100</v>
      </c>
      <c r="B168" s="74"/>
      <c r="C168" s="74"/>
      <c r="D168" s="74"/>
      <c r="E168" s="74"/>
      <c r="F168" s="74"/>
      <c r="G168" s="75"/>
      <c r="I168" s="85" t="s">
        <v>5</v>
      </c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</row>
    <row r="169" spans="1:20" ht="15.75" thickBot="1">
      <c r="A169" s="80" t="s">
        <v>0</v>
      </c>
      <c r="B169" s="5" t="s">
        <v>40</v>
      </c>
      <c r="C169" s="6">
        <f>IF(B169="",0,IF(D169&gt;E169,1,0))</f>
        <v>1</v>
      </c>
      <c r="D169" s="32">
        <v>25</v>
      </c>
      <c r="E169" s="33">
        <v>20</v>
      </c>
      <c r="F169" s="7">
        <f>IF(G169="",0,IF(E169&gt;D169,1,0))</f>
        <v>0</v>
      </c>
      <c r="G169" s="8" t="s">
        <v>31</v>
      </c>
      <c r="I169" s="87" t="s">
        <v>6</v>
      </c>
      <c r="J169" s="88"/>
      <c r="K169" s="18" t="s">
        <v>7</v>
      </c>
      <c r="L169" s="18" t="s">
        <v>8</v>
      </c>
      <c r="M169" s="18" t="s">
        <v>9</v>
      </c>
      <c r="N169" s="18" t="s">
        <v>10</v>
      </c>
      <c r="O169" s="18" t="s">
        <v>14</v>
      </c>
      <c r="P169" s="18" t="s">
        <v>15</v>
      </c>
      <c r="Q169" s="69" t="s">
        <v>13</v>
      </c>
      <c r="R169" s="18" t="s">
        <v>11</v>
      </c>
      <c r="S169" s="18" t="s">
        <v>12</v>
      </c>
      <c r="T169" s="64" t="s">
        <v>13</v>
      </c>
    </row>
    <row r="170" spans="1:20" ht="15">
      <c r="A170" s="81"/>
      <c r="B170" s="12">
        <f>IF(D169="",0,IF(C172&gt;F172,2,1))</f>
        <v>1</v>
      </c>
      <c r="C170" s="3">
        <f>IF(B169="",0,IF(D170&gt;E170,1,0))</f>
        <v>0</v>
      </c>
      <c r="D170" s="34">
        <v>13</v>
      </c>
      <c r="E170" s="35">
        <v>25</v>
      </c>
      <c r="F170" s="4">
        <f>IF(G169="",0,IF(E170&gt;D170,1,0))</f>
        <v>1</v>
      </c>
      <c r="G170" s="13">
        <f>IF(E169="",0,IF(F172&gt;C172,2,1))</f>
        <v>2</v>
      </c>
      <c r="I170" s="15">
        <v>1</v>
      </c>
      <c r="J170" s="20" t="s">
        <v>31</v>
      </c>
      <c r="K170" s="20">
        <f>(M170*2)+(N170*1)</f>
        <v>4</v>
      </c>
      <c r="L170" s="20">
        <f>$G$176+$B$176+$B$171+$G$171</f>
        <v>2</v>
      </c>
      <c r="M170" s="20">
        <f>$G$171+$G$176</f>
        <v>2</v>
      </c>
      <c r="N170" s="20">
        <f>$B$171+$B$176</f>
        <v>0</v>
      </c>
      <c r="O170" s="20">
        <f>$F$172+$F$177</f>
        <v>4</v>
      </c>
      <c r="P170" s="20">
        <f>$C$172+$C$177</f>
        <v>1</v>
      </c>
      <c r="Q170" s="66">
        <f>IF(P170=0,"MAX",O170/P170)</f>
        <v>4</v>
      </c>
      <c r="R170" s="20">
        <f>$E$172+$E$177</f>
        <v>110</v>
      </c>
      <c r="S170" s="20">
        <f>$D$172+$D$177</f>
        <v>74</v>
      </c>
      <c r="T170" s="61">
        <f>IF(S170=0,"MAX",R170/S170)</f>
        <v>1.4864864864864864</v>
      </c>
    </row>
    <row r="171" spans="1:20" ht="15">
      <c r="A171" s="81"/>
      <c r="B171" s="12">
        <f>IF(D169="",0,IF(C172&gt;F172,1,0))</f>
        <v>0</v>
      </c>
      <c r="C171" s="3">
        <f>IF(B169="",0,IF(D171&gt;E171,1,0))</f>
        <v>0</v>
      </c>
      <c r="D171" s="34">
        <v>7</v>
      </c>
      <c r="E171" s="35">
        <v>15</v>
      </c>
      <c r="F171" s="4">
        <f>IF(G169="",0,IF(E171&gt;D171,1,0))</f>
        <v>1</v>
      </c>
      <c r="G171" s="13">
        <f>IF(E169="",0,IF(F172&gt;C172,1,0))</f>
        <v>1</v>
      </c>
      <c r="I171" s="16">
        <v>2</v>
      </c>
      <c r="J171" s="2" t="s">
        <v>36</v>
      </c>
      <c r="K171" s="2">
        <f>(M171*2)+(N171*1)</f>
        <v>3</v>
      </c>
      <c r="L171" s="2">
        <f>$B$181+$G$181+$G$176+$B$176</f>
        <v>2</v>
      </c>
      <c r="M171" s="2">
        <f>$B$176+$B$181</f>
        <v>1</v>
      </c>
      <c r="N171" s="2">
        <f>$G$176+$G$181</f>
        <v>1</v>
      </c>
      <c r="O171" s="2">
        <f>$C$177+$C$182</f>
        <v>2</v>
      </c>
      <c r="P171" s="2">
        <f>$F$177+$F$182</f>
        <v>2</v>
      </c>
      <c r="Q171" s="67">
        <f>IF(P171=0,"MAX",O171/P171)</f>
        <v>1</v>
      </c>
      <c r="R171" s="2">
        <f>$D$177+$D$182</f>
        <v>79</v>
      </c>
      <c r="S171" s="2">
        <f>$E$177+$E$182</f>
        <v>82</v>
      </c>
      <c r="T171" s="62">
        <f>IF(S171=0,"MAX",R171/S171)</f>
        <v>0.9634146341463414</v>
      </c>
    </row>
    <row r="172" spans="1:20" ht="15.75" thickBot="1">
      <c r="A172" s="82"/>
      <c r="B172" s="9"/>
      <c r="C172" s="10">
        <f>SUM(C169:C171)</f>
        <v>1</v>
      </c>
      <c r="D172" s="10">
        <f>SUM(D169:D171)</f>
        <v>45</v>
      </c>
      <c r="E172" s="10">
        <f>SUM(E169:E171)</f>
        <v>60</v>
      </c>
      <c r="F172" s="10">
        <f>SUM(F169:F171)</f>
        <v>2</v>
      </c>
      <c r="G172" s="11"/>
      <c r="I172" s="17">
        <v>3</v>
      </c>
      <c r="J172" s="10" t="s">
        <v>40</v>
      </c>
      <c r="K172" s="10">
        <f>(M172*2)+(N172*1)</f>
        <v>2</v>
      </c>
      <c r="L172" s="10">
        <f>$B$171+$G$171+$G$181+$B$181</f>
        <v>2</v>
      </c>
      <c r="M172" s="10">
        <f>$B$171+$G$181</f>
        <v>0</v>
      </c>
      <c r="N172" s="10">
        <f>$G$171+$B$181</f>
        <v>2</v>
      </c>
      <c r="O172" s="10">
        <f>$C$172+$F$182</f>
        <v>1</v>
      </c>
      <c r="P172" s="10">
        <f>$F$172+$C$182</f>
        <v>4</v>
      </c>
      <c r="Q172" s="68">
        <f>IF(P172=0,"MAX",O172/P172)</f>
        <v>0.25</v>
      </c>
      <c r="R172" s="10">
        <f>$D$172+$E$182</f>
        <v>77</v>
      </c>
      <c r="S172" s="10">
        <f>$E$172+$D$182</f>
        <v>110</v>
      </c>
      <c r="T172" s="58">
        <f>IF(S172=0,"MAX",R172/S172)</f>
        <v>0.7</v>
      </c>
    </row>
    <row r="173" spans="1:7" ht="19.5" customHeight="1" thickBot="1">
      <c r="A173" s="76" t="s">
        <v>2</v>
      </c>
      <c r="B173" s="77"/>
      <c r="C173" s="78" t="str">
        <f>IF(D169="",0,IF(C172&gt;F172,B169,G169))</f>
        <v>CHAMPAGNE</v>
      </c>
      <c r="D173" s="78"/>
      <c r="E173" s="78"/>
      <c r="F173" s="78"/>
      <c r="G173" s="79"/>
    </row>
    <row r="174" spans="1:20" ht="15">
      <c r="A174" s="80" t="s">
        <v>3</v>
      </c>
      <c r="B174" s="5" t="s">
        <v>36</v>
      </c>
      <c r="C174" s="6">
        <f>IF(B174="",0,IF(D174&gt;E174,1,0))</f>
        <v>0</v>
      </c>
      <c r="D174" s="32">
        <v>17</v>
      </c>
      <c r="E174" s="33">
        <v>25</v>
      </c>
      <c r="F174" s="7">
        <f>IF(G174="",0,IF(E174&gt;D174,1,0))</f>
        <v>1</v>
      </c>
      <c r="G174" s="8" t="str">
        <f>G169</f>
        <v>CHAMPAGNE</v>
      </c>
      <c r="Q174" s="63"/>
      <c r="S174" s="14"/>
      <c r="T174" s="63"/>
    </row>
    <row r="175" spans="1:7" ht="15">
      <c r="A175" s="81"/>
      <c r="B175" s="12">
        <f>IF(D174="",0,IF(C177&gt;F177,2,1))</f>
        <v>1</v>
      </c>
      <c r="C175" s="3">
        <f>IF(B174="",0,IF(D175&gt;E175,1,0))</f>
        <v>0</v>
      </c>
      <c r="D175" s="34">
        <v>12</v>
      </c>
      <c r="E175" s="35">
        <v>25</v>
      </c>
      <c r="F175" s="4">
        <f>IF(G174="",0,IF(E175&gt;D175,1,0))</f>
        <v>1</v>
      </c>
      <c r="G175" s="13">
        <f>IF(E174="",0,IF(F177&gt;C177,2,1))</f>
        <v>2</v>
      </c>
    </row>
    <row r="176" spans="1:7" ht="15">
      <c r="A176" s="81"/>
      <c r="B176" s="12">
        <f>IF(D174="",0,IF(C177&gt;F177,1,0))</f>
        <v>0</v>
      </c>
      <c r="C176" s="3">
        <f>IF(B174="",0,IF(D176&gt;E176,1,0))</f>
        <v>0</v>
      </c>
      <c r="D176" s="34"/>
      <c r="E176" s="35"/>
      <c r="F176" s="4">
        <f>IF(G174="",0,IF(E176&gt;D176,1,0))</f>
        <v>0</v>
      </c>
      <c r="G176" s="13">
        <f>IF(E174="",0,IF(F177&gt;C177,1,0))</f>
        <v>1</v>
      </c>
    </row>
    <row r="177" spans="1:7" ht="15.75" thickBot="1">
      <c r="A177" s="82"/>
      <c r="B177" s="9"/>
      <c r="C177" s="10">
        <f>SUM(C174:C176)</f>
        <v>0</v>
      </c>
      <c r="D177" s="10">
        <f>SUM(D174:D176)</f>
        <v>29</v>
      </c>
      <c r="E177" s="10">
        <f>SUM(E174:E176)</f>
        <v>50</v>
      </c>
      <c r="F177" s="10">
        <f>SUM(F174:F176)</f>
        <v>2</v>
      </c>
      <c r="G177" s="11"/>
    </row>
    <row r="178" spans="1:7" ht="19.5" customHeight="1" thickBot="1">
      <c r="A178" s="76" t="s">
        <v>2</v>
      </c>
      <c r="B178" s="77"/>
      <c r="C178" s="78" t="str">
        <f>IF(D174="",0,IF(C177&gt;F177,B174,G174))</f>
        <v>CHAMPAGNE</v>
      </c>
      <c r="D178" s="78"/>
      <c r="E178" s="78"/>
      <c r="F178" s="78"/>
      <c r="G178" s="79"/>
    </row>
    <row r="179" spans="1:20" ht="15">
      <c r="A179" s="80" t="s">
        <v>4</v>
      </c>
      <c r="B179" s="5" t="str">
        <f>B174</f>
        <v>PAYS DE LOIRE</v>
      </c>
      <c r="C179" s="6">
        <f>IF(B179="",0,IF(D179&gt;E179,1,0))</f>
        <v>1</v>
      </c>
      <c r="D179" s="32">
        <v>25</v>
      </c>
      <c r="E179" s="33">
        <v>13</v>
      </c>
      <c r="F179" s="7">
        <f>IF(G179="",0,IF(E179&gt;D179,1,0))</f>
        <v>0</v>
      </c>
      <c r="G179" s="8" t="str">
        <f>B169</f>
        <v>MIDI PYRENEES</v>
      </c>
      <c r="Q179" s="63"/>
      <c r="S179" s="14"/>
      <c r="T179" s="63"/>
    </row>
    <row r="180" spans="1:7" ht="15">
      <c r="A180" s="81"/>
      <c r="B180" s="12">
        <f>IF(D179="",0,IF(C182&gt;F182,2,1))</f>
        <v>2</v>
      </c>
      <c r="C180" s="3">
        <f>IF(B179="",0,IF(D180&gt;E180,1,0))</f>
        <v>1</v>
      </c>
      <c r="D180" s="34">
        <v>25</v>
      </c>
      <c r="E180" s="35">
        <v>19</v>
      </c>
      <c r="F180" s="4">
        <f>IF(G179="",0,IF(E180&gt;D180,1,0))</f>
        <v>0</v>
      </c>
      <c r="G180" s="13">
        <f>IF(E179="",0,IF(F182&gt;C182,2,1))</f>
        <v>1</v>
      </c>
    </row>
    <row r="181" spans="1:7" ht="15">
      <c r="A181" s="81"/>
      <c r="B181" s="12">
        <f>IF(D179="",0,IF(C182&gt;F182,1,0))</f>
        <v>1</v>
      </c>
      <c r="C181" s="3">
        <f>IF(B179="",0,IF(D181&gt;E181,1,0))</f>
        <v>0</v>
      </c>
      <c r="D181" s="34"/>
      <c r="E181" s="35"/>
      <c r="F181" s="4">
        <f>IF(G179="",0,IF(E181&gt;D181,1,0))</f>
        <v>0</v>
      </c>
      <c r="G181" s="13">
        <f>IF(E179="",0,IF(F182&gt;C182,1,0))</f>
        <v>0</v>
      </c>
    </row>
    <row r="182" spans="1:7" ht="15.75" thickBot="1">
      <c r="A182" s="82"/>
      <c r="B182" s="9"/>
      <c r="C182" s="10">
        <f>SUM(C179:C181)</f>
        <v>2</v>
      </c>
      <c r="D182" s="10">
        <f>SUM(D179:D181)</f>
        <v>50</v>
      </c>
      <c r="E182" s="10">
        <f>SUM(E179:E181)</f>
        <v>32</v>
      </c>
      <c r="F182" s="10">
        <f>SUM(F179:F181)</f>
        <v>0</v>
      </c>
      <c r="G182" s="11"/>
    </row>
    <row r="183" spans="1:7" ht="19.5" customHeight="1" thickBot="1">
      <c r="A183" s="76" t="s">
        <v>2</v>
      </c>
      <c r="B183" s="77"/>
      <c r="C183" s="78" t="str">
        <f>IF(D179="",0,IF(C182&gt;F182,B179,G179))</f>
        <v>PAYS DE LOIRE</v>
      </c>
      <c r="D183" s="78"/>
      <c r="E183" s="78"/>
      <c r="F183" s="78"/>
      <c r="G183" s="79"/>
    </row>
    <row r="194" ht="15.75" thickBot="1"/>
    <row r="195" spans="1:7" ht="35.25" customHeight="1" thickBot="1">
      <c r="A195" s="70" t="s">
        <v>24</v>
      </c>
      <c r="B195" s="71"/>
      <c r="C195" s="71"/>
      <c r="D195" s="71"/>
      <c r="E195" s="71"/>
      <c r="F195" s="71"/>
      <c r="G195" s="72"/>
    </row>
    <row r="196" spans="1:20" ht="35.25" customHeight="1" thickBot="1">
      <c r="A196" s="73" t="s">
        <v>101</v>
      </c>
      <c r="B196" s="74"/>
      <c r="C196" s="74"/>
      <c r="D196" s="74"/>
      <c r="E196" s="74"/>
      <c r="F196" s="74"/>
      <c r="G196" s="75"/>
      <c r="I196" s="85" t="s">
        <v>5</v>
      </c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</row>
    <row r="197" spans="1:20" ht="15.75" thickBot="1">
      <c r="A197" s="80" t="s">
        <v>0</v>
      </c>
      <c r="B197" s="5" t="s">
        <v>102</v>
      </c>
      <c r="C197" s="6">
        <f>IF(B197="",0,IF(D197&gt;E197,1,0))</f>
        <v>0</v>
      </c>
      <c r="D197" s="32">
        <v>15</v>
      </c>
      <c r="E197" s="33">
        <v>25</v>
      </c>
      <c r="F197" s="7">
        <f>IF(G197="",0,IF(E197&gt;D197,1,0))</f>
        <v>1</v>
      </c>
      <c r="G197" s="8" t="s">
        <v>18</v>
      </c>
      <c r="I197" s="87" t="s">
        <v>6</v>
      </c>
      <c r="J197" s="88"/>
      <c r="K197" s="18" t="s">
        <v>7</v>
      </c>
      <c r="L197" s="18" t="s">
        <v>8</v>
      </c>
      <c r="M197" s="18" t="s">
        <v>9</v>
      </c>
      <c r="N197" s="18" t="s">
        <v>10</v>
      </c>
      <c r="O197" s="18" t="s">
        <v>14</v>
      </c>
      <c r="P197" s="18" t="s">
        <v>15</v>
      </c>
      <c r="Q197" s="69" t="s">
        <v>13</v>
      </c>
      <c r="R197" s="18" t="s">
        <v>11</v>
      </c>
      <c r="S197" s="18" t="s">
        <v>12</v>
      </c>
      <c r="T197" s="64" t="s">
        <v>13</v>
      </c>
    </row>
    <row r="198" spans="1:20" ht="15">
      <c r="A198" s="81"/>
      <c r="B198" s="12">
        <f>IF(D197="",0,IF(C200&gt;F200,2,1))</f>
        <v>1</v>
      </c>
      <c r="C198" s="3">
        <f>IF(B197="",0,IF(D198&gt;E198,1,0))</f>
        <v>0</v>
      </c>
      <c r="D198" s="34">
        <v>21</v>
      </c>
      <c r="E198" s="35">
        <v>25</v>
      </c>
      <c r="F198" s="4">
        <f>IF(G197="",0,IF(E198&gt;D198,1,0))</f>
        <v>1</v>
      </c>
      <c r="G198" s="13">
        <f>IF(E197="",0,IF(F200&gt;C200,2,1))</f>
        <v>2</v>
      </c>
      <c r="I198" s="15">
        <v>1</v>
      </c>
      <c r="J198" s="20" t="s">
        <v>32</v>
      </c>
      <c r="K198" s="20">
        <f>(M198*2)+(N198*1)</f>
        <v>4</v>
      </c>
      <c r="L198" s="20">
        <f>$B$209+$G$209+$G$204+$B$204</f>
        <v>2</v>
      </c>
      <c r="M198" s="20">
        <f>$B$204+$B$209</f>
        <v>2</v>
      </c>
      <c r="N198" s="20">
        <f>$G$204+$G$209</f>
        <v>0</v>
      </c>
      <c r="O198" s="20">
        <f>$C$205+$C$210</f>
        <v>4</v>
      </c>
      <c r="P198" s="20">
        <f>$F$205+$F$210</f>
        <v>0</v>
      </c>
      <c r="Q198" s="66" t="str">
        <f>IF(P198=0,"MAX",O198/P198)</f>
        <v>MAX</v>
      </c>
      <c r="R198" s="20">
        <f>$D$205+$D$210</f>
        <v>100</v>
      </c>
      <c r="S198" s="20">
        <f>E203+E208</f>
        <v>30</v>
      </c>
      <c r="T198" s="61">
        <f>IF(S198=0,"MAX",R198/S198)</f>
        <v>3.3333333333333335</v>
      </c>
    </row>
    <row r="199" spans="1:20" ht="15">
      <c r="A199" s="81"/>
      <c r="B199" s="12">
        <f>IF(D197="",0,IF(C200&gt;F200,1,0))</f>
        <v>0</v>
      </c>
      <c r="C199" s="3">
        <f>IF(B197="",0,IF(D199&gt;E199,1,0))</f>
        <v>0</v>
      </c>
      <c r="D199" s="34"/>
      <c r="E199" s="35"/>
      <c r="F199" s="4">
        <f>IF(G197="",0,IF(E199&gt;D199,1,0))</f>
        <v>0</v>
      </c>
      <c r="G199" s="13">
        <f>IF(E197="",0,IF(F200&gt;C200,1,0))</f>
        <v>1</v>
      </c>
      <c r="I199" s="16">
        <v>2</v>
      </c>
      <c r="J199" s="2" t="s">
        <v>18</v>
      </c>
      <c r="K199" s="2">
        <f>(M199*2)+(N199*1)</f>
        <v>3</v>
      </c>
      <c r="L199" s="2">
        <f>$G$204+$B$204+$B$199+$G$199</f>
        <v>2</v>
      </c>
      <c r="M199" s="2">
        <f>$G$199+$G$204</f>
        <v>1</v>
      </c>
      <c r="N199" s="2">
        <f>$B$199+$B$204</f>
        <v>1</v>
      </c>
      <c r="O199" s="2">
        <f>$F$200+$F$205</f>
        <v>2</v>
      </c>
      <c r="P199" s="2">
        <f>$C$200+$C$205</f>
        <v>2</v>
      </c>
      <c r="Q199" s="67">
        <f>IF(P199=0,"MAX",O199/P199)</f>
        <v>1</v>
      </c>
      <c r="R199" s="2">
        <f>$E$200+$E$205</f>
        <v>69</v>
      </c>
      <c r="S199" s="2">
        <f>$D$200+$D$205</f>
        <v>86</v>
      </c>
      <c r="T199" s="62">
        <f>IF(S199=0,"MAX",R199/S199)</f>
        <v>0.8023255813953488</v>
      </c>
    </row>
    <row r="200" spans="1:20" ht="15.75" thickBot="1">
      <c r="A200" s="82"/>
      <c r="B200" s="9"/>
      <c r="C200" s="10">
        <f>SUM(C197:C199)</f>
        <v>0</v>
      </c>
      <c r="D200" s="10">
        <f>SUM(D197:D199)</f>
        <v>36</v>
      </c>
      <c r="E200" s="10">
        <f>SUM(E197:E199)</f>
        <v>50</v>
      </c>
      <c r="F200" s="10">
        <f>SUM(F197:F199)</f>
        <v>2</v>
      </c>
      <c r="G200" s="11"/>
      <c r="I200" s="17">
        <v>3</v>
      </c>
      <c r="J200" s="10" t="s">
        <v>102</v>
      </c>
      <c r="K200" s="10">
        <f>(M200*2)+(N200*1)</f>
        <v>2</v>
      </c>
      <c r="L200" s="10">
        <f>$B$199+$G$199+$G$209+$B$209</f>
        <v>2</v>
      </c>
      <c r="M200" s="10">
        <f>$B$199+$G$209</f>
        <v>0</v>
      </c>
      <c r="N200" s="10">
        <f>$G$199+$B$209</f>
        <v>2</v>
      </c>
      <c r="O200" s="10">
        <f>$C$200+$F$210</f>
        <v>0</v>
      </c>
      <c r="P200" s="10">
        <f>$F$200+$C$210</f>
        <v>4</v>
      </c>
      <c r="Q200" s="68">
        <f>IF(P200=0,"MAX",O200/P200)</f>
        <v>0</v>
      </c>
      <c r="R200" s="10">
        <f>$D$200+$E$210</f>
        <v>72</v>
      </c>
      <c r="S200" s="10">
        <f>$E$200+$D$210</f>
        <v>100</v>
      </c>
      <c r="T200" s="58">
        <f>IF(S200=0,"MAX",R200/S200)</f>
        <v>0.72</v>
      </c>
    </row>
    <row r="201" spans="1:7" ht="19.5" customHeight="1" thickBot="1">
      <c r="A201" s="76" t="s">
        <v>2</v>
      </c>
      <c r="B201" s="77"/>
      <c r="C201" s="78" t="str">
        <f>IF(D197="",0,IF(C200&gt;F200,B197,G197))</f>
        <v>BOURGOGNE</v>
      </c>
      <c r="D201" s="78"/>
      <c r="E201" s="78"/>
      <c r="F201" s="78"/>
      <c r="G201" s="79"/>
    </row>
    <row r="202" spans="1:20" ht="15">
      <c r="A202" s="80" t="s">
        <v>3</v>
      </c>
      <c r="B202" s="5" t="s">
        <v>32</v>
      </c>
      <c r="C202" s="6">
        <f>IF(B202="",0,IF(D202&gt;E202,1,0))</f>
        <v>1</v>
      </c>
      <c r="D202" s="32">
        <v>25</v>
      </c>
      <c r="E202" s="33">
        <v>10</v>
      </c>
      <c r="F202" s="7">
        <f>IF(G202="",0,IF(E202&gt;D202,1,0))</f>
        <v>0</v>
      </c>
      <c r="G202" s="8" t="str">
        <f>G197</f>
        <v>BOURGOGNE</v>
      </c>
      <c r="Q202" s="63"/>
      <c r="S202" s="14"/>
      <c r="T202" s="63"/>
    </row>
    <row r="203" spans="1:7" ht="15">
      <c r="A203" s="81"/>
      <c r="B203" s="12">
        <f>IF(D202="",0,IF(C205&gt;F205,2,1))</f>
        <v>2</v>
      </c>
      <c r="C203" s="3">
        <f>IF(B202="",0,IF(D203&gt;E203,1,0))</f>
        <v>1</v>
      </c>
      <c r="D203" s="34">
        <v>25</v>
      </c>
      <c r="E203" s="35">
        <v>9</v>
      </c>
      <c r="F203" s="4">
        <f>IF(G202="",0,IF(E203&gt;D203,1,0))</f>
        <v>0</v>
      </c>
      <c r="G203" s="13">
        <f>IF(E202="",0,IF(F205&gt;C205,2,1))</f>
        <v>1</v>
      </c>
    </row>
    <row r="204" spans="1:7" ht="15">
      <c r="A204" s="81"/>
      <c r="B204" s="12">
        <f>IF(D202="",0,IF(C205&gt;F205,1,0))</f>
        <v>1</v>
      </c>
      <c r="C204" s="3">
        <f>IF(B202="",0,IF(D204&gt;E204,1,0))</f>
        <v>0</v>
      </c>
      <c r="D204" s="34"/>
      <c r="E204" s="35"/>
      <c r="F204" s="4">
        <f>IF(G202="",0,IF(E204&gt;D204,1,0))</f>
        <v>0</v>
      </c>
      <c r="G204" s="13">
        <f>IF(E202="",0,IF(F205&gt;C205,1,0))</f>
        <v>0</v>
      </c>
    </row>
    <row r="205" spans="1:7" ht="15.75" thickBot="1">
      <c r="A205" s="82"/>
      <c r="B205" s="9"/>
      <c r="C205" s="10">
        <f>SUM(C202:C204)</f>
        <v>2</v>
      </c>
      <c r="D205" s="10">
        <f>SUM(D202:D204)</f>
        <v>50</v>
      </c>
      <c r="E205" s="10">
        <f>SUM(E202:E204)</f>
        <v>19</v>
      </c>
      <c r="F205" s="10">
        <f>SUM(F202:F204)</f>
        <v>0</v>
      </c>
      <c r="G205" s="11"/>
    </row>
    <row r="206" spans="1:7" ht="19.5" customHeight="1" thickBot="1">
      <c r="A206" s="76" t="s">
        <v>2</v>
      </c>
      <c r="B206" s="77"/>
      <c r="C206" s="78" t="str">
        <f>IF(D202="",0,IF(C205&gt;F205,B202,G202))</f>
        <v>COTE D'AZUR 1</v>
      </c>
      <c r="D206" s="78"/>
      <c r="E206" s="78"/>
      <c r="F206" s="78"/>
      <c r="G206" s="79"/>
    </row>
    <row r="207" spans="1:20" ht="15">
      <c r="A207" s="80" t="s">
        <v>4</v>
      </c>
      <c r="B207" s="5" t="str">
        <f>B202</f>
        <v>COTE D'AZUR 1</v>
      </c>
      <c r="C207" s="6">
        <f>IF(B207="",0,IF(D207&gt;E207,1,0))</f>
        <v>1</v>
      </c>
      <c r="D207" s="32">
        <v>25</v>
      </c>
      <c r="E207" s="33">
        <v>15</v>
      </c>
      <c r="F207" s="7">
        <f>IF(G207="",0,IF(E207&gt;D207,1,0))</f>
        <v>0</v>
      </c>
      <c r="G207" s="8" t="str">
        <f>B197</f>
        <v>POITOU</v>
      </c>
      <c r="Q207" s="63"/>
      <c r="S207" s="14"/>
      <c r="T207" s="63"/>
    </row>
    <row r="208" spans="1:7" ht="15">
      <c r="A208" s="81"/>
      <c r="B208" s="12">
        <f>IF(D207="",0,IF(C210&gt;F210,2,1))</f>
        <v>2</v>
      </c>
      <c r="C208" s="3">
        <f>IF(B207="",0,IF(D208&gt;E208,1,0))</f>
        <v>1</v>
      </c>
      <c r="D208" s="34">
        <v>25</v>
      </c>
      <c r="E208" s="35">
        <v>21</v>
      </c>
      <c r="F208" s="4">
        <f>IF(G207="",0,IF(E208&gt;D208,1,0))</f>
        <v>0</v>
      </c>
      <c r="G208" s="13">
        <f>IF(E207="",0,IF(F210&gt;C210,2,1))</f>
        <v>1</v>
      </c>
    </row>
    <row r="209" spans="1:7" ht="15">
      <c r="A209" s="81"/>
      <c r="B209" s="12">
        <f>IF(D207="",0,IF(C210&gt;F210,1,0))</f>
        <v>1</v>
      </c>
      <c r="C209" s="3">
        <f>IF(B207="",0,IF(D209&gt;E209,1,0))</f>
        <v>0</v>
      </c>
      <c r="D209" s="34"/>
      <c r="E209" s="35"/>
      <c r="F209" s="4">
        <f>IF(G207="",0,IF(E209&gt;D209,1,0))</f>
        <v>0</v>
      </c>
      <c r="G209" s="13">
        <f>IF(E207="",0,IF(F210&gt;C210,1,0))</f>
        <v>0</v>
      </c>
    </row>
    <row r="210" spans="1:7" ht="15.75" thickBot="1">
      <c r="A210" s="82"/>
      <c r="B210" s="9"/>
      <c r="C210" s="10">
        <f>SUM(C207:C209)</f>
        <v>2</v>
      </c>
      <c r="D210" s="10">
        <f>SUM(D207:D209)</f>
        <v>50</v>
      </c>
      <c r="E210" s="10">
        <f>SUM(E207:E209)</f>
        <v>36</v>
      </c>
      <c r="F210" s="10">
        <f>SUM(F207:F209)</f>
        <v>0</v>
      </c>
      <c r="G210" s="11"/>
    </row>
    <row r="211" spans="1:7" ht="19.5" customHeight="1" thickBot="1">
      <c r="A211" s="76" t="s">
        <v>2</v>
      </c>
      <c r="B211" s="77"/>
      <c r="C211" s="78" t="str">
        <f>IF(D207="",0,IF(C210&gt;F210,B207,G207))</f>
        <v>COTE D'AZUR 1</v>
      </c>
      <c r="D211" s="78"/>
      <c r="E211" s="78"/>
      <c r="F211" s="78"/>
      <c r="G211" s="79"/>
    </row>
  </sheetData>
  <sheetProtection sheet="1" objects="1" scenarios="1" selectLockedCells="1"/>
  <mergeCells count="110">
    <mergeCell ref="A202:A205"/>
    <mergeCell ref="A206:B206"/>
    <mergeCell ref="C206:G206"/>
    <mergeCell ref="A207:A210"/>
    <mergeCell ref="A211:B211"/>
    <mergeCell ref="C211:G211"/>
    <mergeCell ref="I196:T196"/>
    <mergeCell ref="A197:A200"/>
    <mergeCell ref="I197:J197"/>
    <mergeCell ref="A201:B201"/>
    <mergeCell ref="C201:G201"/>
    <mergeCell ref="A179:A182"/>
    <mergeCell ref="A183:B183"/>
    <mergeCell ref="C183:G183"/>
    <mergeCell ref="A195:G195"/>
    <mergeCell ref="A196:G196"/>
    <mergeCell ref="A173:B173"/>
    <mergeCell ref="C173:G173"/>
    <mergeCell ref="A174:A177"/>
    <mergeCell ref="A178:B178"/>
    <mergeCell ref="C178:G178"/>
    <mergeCell ref="A167:G167"/>
    <mergeCell ref="A168:G168"/>
    <mergeCell ref="I168:T168"/>
    <mergeCell ref="A169:A172"/>
    <mergeCell ref="I169:J169"/>
    <mergeCell ref="A146:A149"/>
    <mergeCell ref="A150:B150"/>
    <mergeCell ref="C150:G150"/>
    <mergeCell ref="A151:A154"/>
    <mergeCell ref="A155:B155"/>
    <mergeCell ref="C155:G155"/>
    <mergeCell ref="I140:T140"/>
    <mergeCell ref="A141:A144"/>
    <mergeCell ref="I141:J141"/>
    <mergeCell ref="A145:B145"/>
    <mergeCell ref="C145:G145"/>
    <mergeCell ref="A123:A126"/>
    <mergeCell ref="A127:B127"/>
    <mergeCell ref="C127:G127"/>
    <mergeCell ref="A139:G139"/>
    <mergeCell ref="A140:G140"/>
    <mergeCell ref="A117:B117"/>
    <mergeCell ref="C117:G117"/>
    <mergeCell ref="A118:A121"/>
    <mergeCell ref="A122:B122"/>
    <mergeCell ref="C122:G122"/>
    <mergeCell ref="A111:G111"/>
    <mergeCell ref="A112:G112"/>
    <mergeCell ref="I112:T112"/>
    <mergeCell ref="A113:A116"/>
    <mergeCell ref="I113:J113"/>
    <mergeCell ref="A90:A93"/>
    <mergeCell ref="A94:B94"/>
    <mergeCell ref="C94:G94"/>
    <mergeCell ref="A95:A98"/>
    <mergeCell ref="A99:B99"/>
    <mergeCell ref="C99:G99"/>
    <mergeCell ref="I84:T84"/>
    <mergeCell ref="A85:A88"/>
    <mergeCell ref="I85:J85"/>
    <mergeCell ref="A89:B89"/>
    <mergeCell ref="C89:G89"/>
    <mergeCell ref="A67:A70"/>
    <mergeCell ref="A71:B71"/>
    <mergeCell ref="C71:G71"/>
    <mergeCell ref="A83:G83"/>
    <mergeCell ref="A84:G84"/>
    <mergeCell ref="A61:B61"/>
    <mergeCell ref="C61:G61"/>
    <mergeCell ref="A62:A65"/>
    <mergeCell ref="A66:B66"/>
    <mergeCell ref="C66:G66"/>
    <mergeCell ref="A55:G55"/>
    <mergeCell ref="A56:G56"/>
    <mergeCell ref="I56:T56"/>
    <mergeCell ref="A57:A60"/>
    <mergeCell ref="I57:J57"/>
    <mergeCell ref="A45:A48"/>
    <mergeCell ref="A49:B49"/>
    <mergeCell ref="C49:G49"/>
    <mergeCell ref="A50:A53"/>
    <mergeCell ref="A54:B54"/>
    <mergeCell ref="C54:G54"/>
    <mergeCell ref="A40:A43"/>
    <mergeCell ref="A44:B44"/>
    <mergeCell ref="C44:G44"/>
    <mergeCell ref="A28:G28"/>
    <mergeCell ref="A29:G29"/>
    <mergeCell ref="A30:A33"/>
    <mergeCell ref="A34:B34"/>
    <mergeCell ref="C34:G34"/>
    <mergeCell ref="A8:A11"/>
    <mergeCell ref="A12:B12"/>
    <mergeCell ref="C12:G12"/>
    <mergeCell ref="A13:A16"/>
    <mergeCell ref="A17:B17"/>
    <mergeCell ref="C17:G17"/>
    <mergeCell ref="A1:G1"/>
    <mergeCell ref="A2:G2"/>
    <mergeCell ref="A7:B7"/>
    <mergeCell ref="C7:G7"/>
    <mergeCell ref="A3:A6"/>
    <mergeCell ref="I3:J3"/>
    <mergeCell ref="I2:T2"/>
    <mergeCell ref="I39:J39"/>
    <mergeCell ref="I37:T38"/>
    <mergeCell ref="A35:A38"/>
    <mergeCell ref="A39:B39"/>
    <mergeCell ref="C39:G39"/>
  </mergeCells>
  <printOptions/>
  <pageMargins left="0.28" right="0.21" top="0.51" bottom="1.23" header="0.31496062992125984" footer="1.0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T118"/>
  <sheetViews>
    <sheetView zoomScalePageLayoutView="0" workbookViewId="0" topLeftCell="A2">
      <selection activeCell="K75" sqref="K75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8" max="8" width="1.421875" style="1" customWidth="1"/>
    <col min="9" max="9" width="2.28125" style="1" customWidth="1"/>
    <col min="10" max="10" width="17.7109375" style="1" customWidth="1"/>
    <col min="11" max="14" width="4.7109375" style="1" customWidth="1"/>
    <col min="15" max="16" width="5.7109375" style="1" customWidth="1"/>
    <col min="17" max="17" width="6.7109375" style="1" customWidth="1"/>
    <col min="18" max="19" width="5.7109375" style="1" customWidth="1"/>
    <col min="20" max="20" width="6.7109375" style="1" customWidth="1"/>
    <col min="21" max="16384" width="11.421875" style="1" customWidth="1"/>
  </cols>
  <sheetData>
    <row r="1" spans="1:7" ht="35.25" customHeight="1" thickBot="1">
      <c r="A1" s="70" t="s">
        <v>45</v>
      </c>
      <c r="B1" s="71"/>
      <c r="C1" s="71"/>
      <c r="D1" s="71"/>
      <c r="E1" s="71"/>
      <c r="F1" s="71"/>
      <c r="G1" s="72"/>
    </row>
    <row r="2" spans="1:20" ht="35.25" customHeight="1" thickBot="1">
      <c r="A2" s="73" t="s">
        <v>92</v>
      </c>
      <c r="B2" s="74"/>
      <c r="C2" s="74"/>
      <c r="D2" s="74"/>
      <c r="E2" s="74"/>
      <c r="F2" s="74"/>
      <c r="G2" s="75"/>
      <c r="I2" s="86" t="s">
        <v>5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5.75" thickBot="1">
      <c r="A3" s="80" t="s">
        <v>46</v>
      </c>
      <c r="B3" s="5" t="str">
        <f>'TOUR 1 masculin'!J5</f>
        <v>IDF SUD</v>
      </c>
      <c r="C3" s="6">
        <f>IF(B3="",0,IF(D3&gt;E3,1,0))</f>
        <v>0</v>
      </c>
      <c r="D3" s="32">
        <v>17</v>
      </c>
      <c r="E3" s="33">
        <v>25</v>
      </c>
      <c r="F3" s="7">
        <f>IF(G3="",0,IF(E3&gt;D3,1,0))</f>
        <v>1</v>
      </c>
      <c r="G3" s="8" t="str">
        <f>'TOUR 1 masculin'!J40</f>
        <v>REUNION</v>
      </c>
      <c r="I3" s="96" t="s">
        <v>6</v>
      </c>
      <c r="J3" s="97"/>
      <c r="K3" s="29" t="s">
        <v>7</v>
      </c>
      <c r="L3" s="24" t="s">
        <v>8</v>
      </c>
      <c r="M3" s="24" t="s">
        <v>9</v>
      </c>
      <c r="N3" s="24" t="s">
        <v>10</v>
      </c>
      <c r="O3" s="24" t="s">
        <v>14</v>
      </c>
      <c r="P3" s="24" t="s">
        <v>15</v>
      </c>
      <c r="Q3" s="24" t="s">
        <v>13</v>
      </c>
      <c r="R3" s="24" t="s">
        <v>11</v>
      </c>
      <c r="S3" s="24" t="s">
        <v>12</v>
      </c>
      <c r="T3" s="22" t="s">
        <v>13</v>
      </c>
    </row>
    <row r="4" spans="1:20" ht="15">
      <c r="A4" s="81"/>
      <c r="B4" s="12">
        <f>IF(D3="",0,IF(C6&gt;F6,2,1))</f>
        <v>1</v>
      </c>
      <c r="C4" s="3">
        <f>IF(B3="",0,IF(D4&gt;E4,1,0))</f>
        <v>1</v>
      </c>
      <c r="D4" s="34">
        <v>25</v>
      </c>
      <c r="E4" s="35">
        <v>11</v>
      </c>
      <c r="F4" s="4">
        <f>IF(G3="",0,IF(E4&gt;D4,1,0))</f>
        <v>0</v>
      </c>
      <c r="G4" s="13">
        <f>IF(E3="",0,IF(F6&gt;C6,2,1))</f>
        <v>2</v>
      </c>
      <c r="I4" s="15">
        <v>1</v>
      </c>
      <c r="J4" s="20" t="str">
        <f>$B$8</f>
        <v>FLANDRES</v>
      </c>
      <c r="K4" s="20">
        <f>(M4*2)+(N4*1)</f>
        <v>6</v>
      </c>
      <c r="L4" s="20">
        <f>$B$10+$G$10+$B$20+$G$20+1</f>
        <v>3</v>
      </c>
      <c r="M4" s="20">
        <f>$B$10+$B$20+$H$24</f>
        <v>3</v>
      </c>
      <c r="N4" s="20">
        <f>$G$10+$G$20+$A$24</f>
        <v>0</v>
      </c>
      <c r="O4" s="20">
        <f>$C$11+$C$21+$F$24</f>
        <v>6</v>
      </c>
      <c r="P4" s="20">
        <f>$F$11+$F$16+$C$24</f>
        <v>3</v>
      </c>
      <c r="Q4" s="66">
        <f>IF(P4=0,"MAX",O4/P4)</f>
        <v>2</v>
      </c>
      <c r="R4" s="20">
        <f>$D$11+$D$21+$E$24</f>
        <v>164</v>
      </c>
      <c r="S4" s="20">
        <f>$E$11+$E$16+$D$24</f>
        <v>132</v>
      </c>
      <c r="T4" s="61">
        <f>IF(S4=0,"MAX",R4/S4)</f>
        <v>1.2424242424242424</v>
      </c>
    </row>
    <row r="5" spans="1:20" ht="15">
      <c r="A5" s="81"/>
      <c r="B5" s="12">
        <f>IF(D3="",0,IF(C6&gt;F6,1,0))</f>
        <v>0</v>
      </c>
      <c r="C5" s="3">
        <f>IF(B3="",0,IF(D5&gt;E5,1,0))</f>
        <v>0</v>
      </c>
      <c r="D5" s="34">
        <v>11</v>
      </c>
      <c r="E5" s="35">
        <v>15</v>
      </c>
      <c r="F5" s="4">
        <f>IF(G3="",0,IF(E5&gt;D5,1,0))</f>
        <v>1</v>
      </c>
      <c r="G5" s="13">
        <f>IF(E3="",0,IF(F6&gt;C6,1,0))</f>
        <v>1</v>
      </c>
      <c r="I5" s="16">
        <v>2</v>
      </c>
      <c r="J5" s="2" t="str">
        <f>$G$3</f>
        <v>REUNION</v>
      </c>
      <c r="K5" s="2">
        <f>(M5*2)+(N5*1)</f>
        <v>5</v>
      </c>
      <c r="L5" s="2">
        <f>$G$5+$B$5+$B$20+$G$20+1</f>
        <v>3</v>
      </c>
      <c r="M5" s="2">
        <f>$G$20+$G$5+$A$25</f>
        <v>2</v>
      </c>
      <c r="N5" s="2">
        <f>$B$5+$B$20+$H$25</f>
        <v>1</v>
      </c>
      <c r="O5" s="2">
        <f>$F$6+$F$21+$C$25</f>
        <v>4</v>
      </c>
      <c r="P5" s="2">
        <f>$C$6+$C$21+$F$25</f>
        <v>3</v>
      </c>
      <c r="Q5" s="67">
        <f>IF(P5=0,"MAX",O5/P5)</f>
        <v>1.3333333333333333</v>
      </c>
      <c r="R5" s="2">
        <f>$E$6+$E$21+$D$25</f>
        <v>143</v>
      </c>
      <c r="S5" s="2">
        <f>$D$6+$D$21+$E$25</f>
        <v>145</v>
      </c>
      <c r="T5" s="62">
        <f>IF(S5=0,"MAX",R5/S5)</f>
        <v>0.9862068965517241</v>
      </c>
    </row>
    <row r="6" spans="1:20" ht="15.75" thickBot="1">
      <c r="A6" s="82"/>
      <c r="B6" s="9"/>
      <c r="C6" s="10">
        <f>SUM(C3:C5)</f>
        <v>1</v>
      </c>
      <c r="D6" s="10">
        <f>SUM(D3:D5)</f>
        <v>53</v>
      </c>
      <c r="E6" s="10">
        <f>SUM(E3:E5)</f>
        <v>51</v>
      </c>
      <c r="F6" s="10">
        <f>SUM(F3:F5)</f>
        <v>2</v>
      </c>
      <c r="G6" s="11"/>
      <c r="I6" s="16">
        <v>3</v>
      </c>
      <c r="J6" s="2" t="str">
        <f>$G$8</f>
        <v>AQUITAINE</v>
      </c>
      <c r="K6" s="2">
        <f>(M6*2)+(N6*1)</f>
        <v>4</v>
      </c>
      <c r="L6" s="2">
        <f>$B$10+$G$10+$G$15+$B$15+1</f>
        <v>3</v>
      </c>
      <c r="M6" s="2">
        <f>$G$10+$G$15+$H$25</f>
        <v>1</v>
      </c>
      <c r="N6" s="2">
        <f>$B$10+$B$15+$A$25</f>
        <v>2</v>
      </c>
      <c r="O6" s="2">
        <f>$F$11+$F$16+$F$25</f>
        <v>3</v>
      </c>
      <c r="P6" s="2">
        <f>$C$11+$C$16+$C$25</f>
        <v>4</v>
      </c>
      <c r="Q6" s="67">
        <f>IF(P6=0,"MAX",O6/P6)</f>
        <v>0.75</v>
      </c>
      <c r="R6" s="2">
        <f>$E$11+$E$16+$E$25</f>
        <v>144</v>
      </c>
      <c r="S6" s="2">
        <f>$D$16+$D$11+$D$25</f>
        <v>159</v>
      </c>
      <c r="T6" s="62">
        <f>IF(S6=0,"MAX",R6/S6)</f>
        <v>0.9056603773584906</v>
      </c>
    </row>
    <row r="7" spans="1:20" ht="15.75" thickBot="1">
      <c r="A7" s="76" t="s">
        <v>2</v>
      </c>
      <c r="B7" s="77"/>
      <c r="C7" s="78" t="str">
        <f>IF(D3="",0,IF(C6&gt;F6,B3,G3))</f>
        <v>REUNION</v>
      </c>
      <c r="D7" s="78"/>
      <c r="E7" s="78"/>
      <c r="F7" s="78"/>
      <c r="G7" s="79"/>
      <c r="I7" s="17">
        <v>4</v>
      </c>
      <c r="J7" s="10" t="str">
        <f>$B$3</f>
        <v>IDF SUD</v>
      </c>
      <c r="K7" s="10">
        <f>(M7*2)+(N7*1)</f>
        <v>3</v>
      </c>
      <c r="L7" s="10">
        <f>$B$5+$G$5+$B$15+$G$15+1</f>
        <v>3</v>
      </c>
      <c r="M7" s="10">
        <f>$B$5+$B$15+$A$24</f>
        <v>0</v>
      </c>
      <c r="N7" s="10">
        <f>$G$5+$G$15+$H$24</f>
        <v>3</v>
      </c>
      <c r="O7" s="10">
        <f>$C$6+$C$16+$C$24</f>
        <v>1</v>
      </c>
      <c r="P7" s="10">
        <f>$F$6+$F$16+$F$24</f>
        <v>6</v>
      </c>
      <c r="Q7" s="68">
        <f>IF(P7=0,"MAX",O7/P7)</f>
        <v>0.16666666666666666</v>
      </c>
      <c r="R7" s="10">
        <f>$D$6+$D$16+$D$24</f>
        <v>128</v>
      </c>
      <c r="S7" s="10">
        <f>$E$6+$E$16+$E$24</f>
        <v>154</v>
      </c>
      <c r="T7" s="58">
        <f>IF(S7=0,"MAX",R7/S7)</f>
        <v>0.8311688311688312</v>
      </c>
    </row>
    <row r="8" spans="1:7" ht="15">
      <c r="A8" s="80" t="s">
        <v>47</v>
      </c>
      <c r="B8" s="5" t="str">
        <f>'TOUR 1 masculin'!J4</f>
        <v>FLANDRES</v>
      </c>
      <c r="C8" s="6">
        <f>IF(B8="",0,IF(D8&gt;E8,1,0))</f>
        <v>1</v>
      </c>
      <c r="D8" s="32">
        <v>25</v>
      </c>
      <c r="E8" s="33">
        <v>14</v>
      </c>
      <c r="F8" s="7">
        <f>IF(G8="",0,IF(E8&gt;D8,1,0))</f>
        <v>0</v>
      </c>
      <c r="G8" s="8" t="str">
        <f>'TOUR 1 masculin'!J41</f>
        <v>AQUITAINE</v>
      </c>
    </row>
    <row r="9" spans="1:7" ht="15">
      <c r="A9" s="81"/>
      <c r="B9" s="12">
        <f>IF(D8="",0,IF(C11&gt;F11,2,1))</f>
        <v>2</v>
      </c>
      <c r="C9" s="3">
        <f>IF(B8="",0,IF(D9&gt;E9,1,0))</f>
        <v>0</v>
      </c>
      <c r="D9" s="34">
        <v>24</v>
      </c>
      <c r="E9" s="35">
        <v>26</v>
      </c>
      <c r="F9" s="4">
        <f>IF(G8="",0,IF(E9&gt;D9,1,0))</f>
        <v>1</v>
      </c>
      <c r="G9" s="13">
        <f>IF(E8="",0,IF(F11&gt;C11,2,1))</f>
        <v>1</v>
      </c>
    </row>
    <row r="10" spans="1:7" ht="15">
      <c r="A10" s="81"/>
      <c r="B10" s="12">
        <f>IF(D8="",0,IF(C11&gt;F11,1,0))</f>
        <v>1</v>
      </c>
      <c r="C10" s="3">
        <f>IF(B8="",0,IF(D10&gt;E10,1,0))</f>
        <v>1</v>
      </c>
      <c r="D10" s="34">
        <v>15</v>
      </c>
      <c r="E10" s="35">
        <v>9</v>
      </c>
      <c r="F10" s="4">
        <f>IF(G8="",0,IF(E10&gt;D10,1,0))</f>
        <v>0</v>
      </c>
      <c r="G10" s="13">
        <f>IF(E8="",0,IF(F11&gt;C11,1,0))</f>
        <v>0</v>
      </c>
    </row>
    <row r="11" spans="1:7" ht="15.75" thickBot="1">
      <c r="A11" s="82"/>
      <c r="B11" s="9"/>
      <c r="C11" s="10">
        <f>SUM(C8:C10)</f>
        <v>2</v>
      </c>
      <c r="D11" s="10">
        <f>SUM(D8:D10)</f>
        <v>64</v>
      </c>
      <c r="E11" s="10">
        <f>SUM(E8:E10)</f>
        <v>49</v>
      </c>
      <c r="F11" s="10">
        <f>SUM(F8:F10)</f>
        <v>1</v>
      </c>
      <c r="G11" s="11"/>
    </row>
    <row r="12" spans="1:7" ht="15.75" thickBot="1">
      <c r="A12" s="76" t="s">
        <v>2</v>
      </c>
      <c r="B12" s="77"/>
      <c r="C12" s="78" t="str">
        <f>IF(D8="",0,IF(C11&gt;F11,B8,G8))</f>
        <v>FLANDRES</v>
      </c>
      <c r="D12" s="78"/>
      <c r="E12" s="78"/>
      <c r="F12" s="78"/>
      <c r="G12" s="79"/>
    </row>
    <row r="13" spans="1:7" ht="15">
      <c r="A13" s="89" t="s">
        <v>48</v>
      </c>
      <c r="B13" s="5" t="str">
        <f>B3</f>
        <v>IDF SUD</v>
      </c>
      <c r="C13" s="6">
        <f>IF(B13="",0,IF(D13&gt;E13,1,0))</f>
        <v>0</v>
      </c>
      <c r="D13" s="32">
        <v>19</v>
      </c>
      <c r="E13" s="33">
        <v>25</v>
      </c>
      <c r="F13" s="7">
        <f>IF(G13="",0,IF(E13&gt;D13,1,0))</f>
        <v>1</v>
      </c>
      <c r="G13" s="8" t="str">
        <f>G8</f>
        <v>AQUITAINE</v>
      </c>
    </row>
    <row r="14" spans="1:7" ht="15">
      <c r="A14" s="90"/>
      <c r="B14" s="12">
        <f>IF(D13="",0,IF(C16&gt;F16,2,1))</f>
        <v>1</v>
      </c>
      <c r="C14" s="3">
        <f>IF(B13="",0,IF(D14&gt;E14,1,0))</f>
        <v>0</v>
      </c>
      <c r="D14" s="34">
        <v>26</v>
      </c>
      <c r="E14" s="35">
        <v>28</v>
      </c>
      <c r="F14" s="4">
        <f>IF(G13="",0,IF(E14&gt;D14,1,0))</f>
        <v>1</v>
      </c>
      <c r="G14" s="13">
        <f>IF(E13="",0,IF(F16&gt;C16,2,1))</f>
        <v>2</v>
      </c>
    </row>
    <row r="15" spans="1:7" ht="15">
      <c r="A15" s="90"/>
      <c r="B15" s="12">
        <f>IF(D13="",0,IF(C16&gt;F16,1,0))</f>
        <v>0</v>
      </c>
      <c r="C15" s="3">
        <f>IF(B13="",0,IF(D15&gt;E15,1,0))</f>
        <v>0</v>
      </c>
      <c r="D15" s="34"/>
      <c r="E15" s="35"/>
      <c r="F15" s="4">
        <f>IF(G13="",0,IF(E15&gt;D15,1,0))</f>
        <v>0</v>
      </c>
      <c r="G15" s="13">
        <f>IF(E13="",0,IF(F16&gt;C16,1,0))</f>
        <v>1</v>
      </c>
    </row>
    <row r="16" spans="1:7" ht="15.75" thickBot="1">
      <c r="A16" s="91"/>
      <c r="B16" s="9"/>
      <c r="C16" s="10">
        <f>SUM(C13:C15)</f>
        <v>0</v>
      </c>
      <c r="D16" s="10">
        <f>SUM(D13:D15)</f>
        <v>45</v>
      </c>
      <c r="E16" s="10">
        <f>SUM(E13:E15)</f>
        <v>53</v>
      </c>
      <c r="F16" s="10">
        <f>SUM(F13:F15)</f>
        <v>2</v>
      </c>
      <c r="G16" s="11"/>
    </row>
    <row r="17" spans="1:7" ht="15.75" thickBot="1">
      <c r="A17" s="76" t="s">
        <v>2</v>
      </c>
      <c r="B17" s="77"/>
      <c r="C17" s="78" t="str">
        <f>IF(D13="",0,IF(C16&gt;F16,B13,G13))</f>
        <v>AQUITAINE</v>
      </c>
      <c r="D17" s="78"/>
      <c r="E17" s="78"/>
      <c r="F17" s="78"/>
      <c r="G17" s="79"/>
    </row>
    <row r="18" spans="1:7" ht="15">
      <c r="A18" s="89" t="s">
        <v>3</v>
      </c>
      <c r="B18" s="5" t="str">
        <f>B8</f>
        <v>FLANDRES</v>
      </c>
      <c r="C18" s="6">
        <f>IF(B18="",0,IF(D18&gt;E18,1,0))</f>
        <v>1</v>
      </c>
      <c r="D18" s="32">
        <v>25</v>
      </c>
      <c r="E18" s="33">
        <v>22</v>
      </c>
      <c r="F18" s="7">
        <f>IF(G18="",0,IF(E18&gt;D18,1,0))</f>
        <v>0</v>
      </c>
      <c r="G18" s="8" t="str">
        <f>G3</f>
        <v>REUNION</v>
      </c>
    </row>
    <row r="19" spans="1:7" ht="15">
      <c r="A19" s="90"/>
      <c r="B19" s="12">
        <f>IF(D18="",0,IF(C21&gt;F21,2,1))</f>
        <v>2</v>
      </c>
      <c r="C19" s="3">
        <f>IF(B18="",0,IF(D19&gt;E19,1,0))</f>
        <v>1</v>
      </c>
      <c r="D19" s="34">
        <v>25</v>
      </c>
      <c r="E19" s="35">
        <v>20</v>
      </c>
      <c r="F19" s="4">
        <f>IF(G18="",0,IF(E19&gt;D19,1,0))</f>
        <v>0</v>
      </c>
      <c r="G19" s="13">
        <f>IF(E18="",0,IF(F21&gt;C21,2,1))</f>
        <v>1</v>
      </c>
    </row>
    <row r="20" spans="1:7" ht="15">
      <c r="A20" s="90"/>
      <c r="B20" s="12">
        <f>IF(D18="",0,IF(C21&gt;F21,1,0))</f>
        <v>1</v>
      </c>
      <c r="C20" s="3">
        <f>IF(B18="",0,IF(D20&gt;E20,1,0))</f>
        <v>0</v>
      </c>
      <c r="D20" s="34"/>
      <c r="E20" s="35"/>
      <c r="F20" s="4">
        <f>IF(G18="",0,IF(E20&gt;D20,1,0))</f>
        <v>0</v>
      </c>
      <c r="G20" s="13">
        <f>IF(E18="",0,IF(F21&gt;C21,1,0))</f>
        <v>0</v>
      </c>
    </row>
    <row r="21" spans="1:7" ht="15.75" thickBot="1">
      <c r="A21" s="91"/>
      <c r="B21" s="9"/>
      <c r="C21" s="10">
        <f>SUM(C18:C20)</f>
        <v>2</v>
      </c>
      <c r="D21" s="10">
        <f>SUM(D18:D20)</f>
        <v>50</v>
      </c>
      <c r="E21" s="10">
        <f>SUM(E18:E20)</f>
        <v>42</v>
      </c>
      <c r="F21" s="10">
        <f>SUM(F18:F20)</f>
        <v>0</v>
      </c>
      <c r="G21" s="11"/>
    </row>
    <row r="22" spans="1:7" ht="15.75" thickBot="1">
      <c r="A22" s="92" t="s">
        <v>2</v>
      </c>
      <c r="B22" s="93"/>
      <c r="C22" s="94" t="str">
        <f>IF(D18="",0,IF(C21&gt;F21,B18,G18))</f>
        <v>FLANDRES</v>
      </c>
      <c r="D22" s="94"/>
      <c r="E22" s="94"/>
      <c r="F22" s="94"/>
      <c r="G22" s="95"/>
    </row>
    <row r="23" spans="1:7" ht="15">
      <c r="A23" s="27"/>
      <c r="B23" s="27"/>
      <c r="C23" s="28"/>
      <c r="D23" s="28"/>
      <c r="E23" s="28"/>
      <c r="F23" s="28"/>
      <c r="G23" s="28"/>
    </row>
    <row r="24" spans="1:8" ht="15">
      <c r="A24" s="26">
        <f>IF(C24="",0,IF(C24&gt;F24,1,0))</f>
        <v>0</v>
      </c>
      <c r="B24" s="38" t="str">
        <f>B13</f>
        <v>IDF SUD</v>
      </c>
      <c r="C24" s="56">
        <v>0</v>
      </c>
      <c r="D24" s="56">
        <v>30</v>
      </c>
      <c r="E24" s="56">
        <v>50</v>
      </c>
      <c r="F24" s="56">
        <v>2</v>
      </c>
      <c r="G24" s="38" t="str">
        <f>B8</f>
        <v>FLANDRES</v>
      </c>
      <c r="H24" s="26">
        <f>IF(F24="",0,IF(F24&gt;C24,1,0))</f>
        <v>1</v>
      </c>
    </row>
    <row r="25" spans="1:8" ht="15">
      <c r="A25" s="26">
        <f>IF(C25="",0,IF(C25&gt;F25,1,0))</f>
        <v>1</v>
      </c>
      <c r="B25" s="38" t="str">
        <f>G3</f>
        <v>REUNION</v>
      </c>
      <c r="C25" s="56">
        <v>2</v>
      </c>
      <c r="D25" s="56">
        <v>50</v>
      </c>
      <c r="E25" s="56">
        <v>42</v>
      </c>
      <c r="F25" s="56">
        <v>0</v>
      </c>
      <c r="G25" s="38" t="str">
        <f>G8</f>
        <v>AQUITAINE</v>
      </c>
      <c r="H25" s="26">
        <f>IF(F25="",0,IF(F25&gt;C25,1,0))</f>
        <v>0</v>
      </c>
    </row>
    <row r="26" spans="1:7" ht="15">
      <c r="A26" s="36"/>
      <c r="B26" s="38"/>
      <c r="C26" s="38"/>
      <c r="D26" s="38"/>
      <c r="E26" s="38"/>
      <c r="F26" s="38"/>
      <c r="G26" s="38"/>
    </row>
    <row r="27" spans="1:7" ht="15">
      <c r="A27" s="36"/>
      <c r="B27" s="38"/>
      <c r="C27" s="38"/>
      <c r="D27" s="38"/>
      <c r="E27" s="38"/>
      <c r="F27" s="38"/>
      <c r="G27" s="38"/>
    </row>
    <row r="28" spans="1:7" ht="15">
      <c r="A28" s="36"/>
      <c r="B28" s="36"/>
      <c r="C28" s="37"/>
      <c r="D28" s="37"/>
      <c r="E28" s="37"/>
      <c r="F28" s="37"/>
      <c r="G28" s="37"/>
    </row>
    <row r="29" spans="1:7" ht="15">
      <c r="A29" s="36"/>
      <c r="B29" s="36"/>
      <c r="C29" s="37"/>
      <c r="D29" s="37"/>
      <c r="E29" s="37"/>
      <c r="F29" s="37"/>
      <c r="G29" s="37"/>
    </row>
    <row r="30" spans="1:7" ht="15">
      <c r="A30" s="36"/>
      <c r="B30" s="36"/>
      <c r="C30" s="37"/>
      <c r="D30" s="37"/>
      <c r="E30" s="37"/>
      <c r="F30" s="37"/>
      <c r="G30" s="37"/>
    </row>
    <row r="31" spans="1:7" ht="15.75" thickBot="1">
      <c r="A31" s="27"/>
      <c r="B31" s="27"/>
      <c r="C31" s="28"/>
      <c r="D31" s="28"/>
      <c r="E31" s="28"/>
      <c r="F31" s="28"/>
      <c r="G31" s="28"/>
    </row>
    <row r="32" spans="1:7" ht="29.25" thickBot="1">
      <c r="A32" s="70" t="s">
        <v>50</v>
      </c>
      <c r="B32" s="71"/>
      <c r="C32" s="71"/>
      <c r="D32" s="71"/>
      <c r="E32" s="71"/>
      <c r="F32" s="71"/>
      <c r="G32" s="72"/>
    </row>
    <row r="33" spans="1:20" ht="29.25" thickBot="1">
      <c r="A33" s="73" t="s">
        <v>104</v>
      </c>
      <c r="B33" s="74"/>
      <c r="C33" s="74"/>
      <c r="D33" s="74"/>
      <c r="E33" s="74"/>
      <c r="F33" s="74"/>
      <c r="G33" s="75"/>
      <c r="I33" s="86" t="s">
        <v>5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15.75" thickBot="1">
      <c r="A34" s="80" t="s">
        <v>46</v>
      </c>
      <c r="B34" s="5" t="str">
        <f>'TOUR 1 masculin'!J59</f>
        <v>ALSACE</v>
      </c>
      <c r="C34" s="6">
        <f>IF(B34="",0,IF(D34&gt;E34,1,0))</f>
        <v>0</v>
      </c>
      <c r="D34" s="32">
        <v>23</v>
      </c>
      <c r="E34" s="33">
        <v>25</v>
      </c>
      <c r="F34" s="7">
        <f>IF(G34="",0,IF(E34&gt;D34,1,0))</f>
        <v>1</v>
      </c>
      <c r="G34" s="8" t="str">
        <f>'TOUR 1 masculin'!J86</f>
        <v>BRETAGNE</v>
      </c>
      <c r="I34" s="96" t="s">
        <v>6</v>
      </c>
      <c r="J34" s="97"/>
      <c r="K34" s="29" t="s">
        <v>7</v>
      </c>
      <c r="L34" s="24" t="s">
        <v>8</v>
      </c>
      <c r="M34" s="24" t="s">
        <v>9</v>
      </c>
      <c r="N34" s="24" t="s">
        <v>10</v>
      </c>
      <c r="O34" s="24" t="s">
        <v>14</v>
      </c>
      <c r="P34" s="24" t="s">
        <v>15</v>
      </c>
      <c r="Q34" s="24" t="s">
        <v>13</v>
      </c>
      <c r="R34" s="24" t="s">
        <v>11</v>
      </c>
      <c r="S34" s="24" t="s">
        <v>12</v>
      </c>
      <c r="T34" s="22" t="s">
        <v>13</v>
      </c>
    </row>
    <row r="35" spans="1:20" ht="15">
      <c r="A35" s="81"/>
      <c r="B35" s="12">
        <f>IF(D34="",0,IF(C37&gt;F37,2,1))</f>
        <v>2</v>
      </c>
      <c r="C35" s="3">
        <f>IF(B34="",0,IF(D35&gt;E35,1,0))</f>
        <v>1</v>
      </c>
      <c r="D35" s="34">
        <v>25</v>
      </c>
      <c r="E35" s="35">
        <v>19</v>
      </c>
      <c r="F35" s="4">
        <f>IF(G34="",0,IF(E35&gt;D35,1,0))</f>
        <v>0</v>
      </c>
      <c r="G35" s="13">
        <f>IF(E34="",0,IF(F37&gt;C37,2,1))</f>
        <v>1</v>
      </c>
      <c r="I35" s="15">
        <v>1</v>
      </c>
      <c r="J35" s="20" t="str">
        <f>$G$39</f>
        <v>RHONE-ALPES</v>
      </c>
      <c r="K35" s="20">
        <f>(M35*2)+(N35*1)</f>
        <v>5</v>
      </c>
      <c r="L35" s="20">
        <f>$G$41+$B$41+$B$46+$G$46+1</f>
        <v>3</v>
      </c>
      <c r="M35" s="20">
        <f>$G$41+$G$46+$H$56</f>
        <v>2</v>
      </c>
      <c r="N35" s="20">
        <f>$B$41+$B$46+$A$56</f>
        <v>1</v>
      </c>
      <c r="O35" s="20">
        <f>$F$42+$F$47+$F$56</f>
        <v>5</v>
      </c>
      <c r="P35" s="20">
        <f>$C$42+$C$47+$C$56</f>
        <v>2</v>
      </c>
      <c r="Q35" s="66">
        <f>IF(P35=0,"MAX",O35/P35)</f>
        <v>2.5</v>
      </c>
      <c r="R35" s="20">
        <f>$E$42+$E$47+$E$56</f>
        <v>154</v>
      </c>
      <c r="S35" s="20">
        <f>$D$42+$D$47+$D$56</f>
        <v>124</v>
      </c>
      <c r="T35" s="61">
        <f>IF(S35=0,"MAX",R35/S35)</f>
        <v>1.2419354838709677</v>
      </c>
    </row>
    <row r="36" spans="1:20" ht="15">
      <c r="A36" s="81"/>
      <c r="B36" s="12">
        <f>IF(D34="",0,IF(C37&gt;F37,1,0))</f>
        <v>1</v>
      </c>
      <c r="C36" s="3">
        <f>IF(B34="",0,IF(D36&gt;E36,1,0))</f>
        <v>1</v>
      </c>
      <c r="D36" s="34">
        <v>15</v>
      </c>
      <c r="E36" s="35">
        <v>7</v>
      </c>
      <c r="F36" s="4">
        <f>IF(G34="",0,IF(E36&gt;D36,1,0))</f>
        <v>0</v>
      </c>
      <c r="G36" s="13">
        <f>IF(E34="",0,IF(F37&gt;C37,1,0))</f>
        <v>0</v>
      </c>
      <c r="I36" s="16">
        <v>2</v>
      </c>
      <c r="J36" s="2" t="str">
        <f>$G$34</f>
        <v>BRETAGNE</v>
      </c>
      <c r="K36" s="2">
        <f>(M36*2)+(N36*1)</f>
        <v>5</v>
      </c>
      <c r="L36" s="2">
        <f>$G$36+$B$36+$B$51+$G$51+1</f>
        <v>3</v>
      </c>
      <c r="M36" s="2">
        <f>$G$36+$G$51+$A$56</f>
        <v>2</v>
      </c>
      <c r="N36" s="2">
        <f>$B$36+$B$51+$H$56</f>
        <v>1</v>
      </c>
      <c r="O36" s="2">
        <f>$F$37+$F$52+$C$56</f>
        <v>5</v>
      </c>
      <c r="P36" s="2">
        <f>$C$37+$C$52+$F$56</f>
        <v>4</v>
      </c>
      <c r="Q36" s="67">
        <f>IF(P36=0,"MAX",O36/P36)</f>
        <v>1.25</v>
      </c>
      <c r="R36" s="2">
        <f>$E$37+$E$52+$D$56</f>
        <v>165</v>
      </c>
      <c r="S36" s="2">
        <f>$D$37+$D$52+$E$56</f>
        <v>177</v>
      </c>
      <c r="T36" s="62">
        <f>IF(S36=0,"MAX",R36/S36)</f>
        <v>0.9322033898305084</v>
      </c>
    </row>
    <row r="37" spans="1:20" ht="15.75" thickBot="1">
      <c r="A37" s="82"/>
      <c r="B37" s="9"/>
      <c r="C37" s="10">
        <f>SUM(C34:C36)</f>
        <v>2</v>
      </c>
      <c r="D37" s="10">
        <f>SUM(D34:D36)</f>
        <v>63</v>
      </c>
      <c r="E37" s="10">
        <f>SUM(E34:E36)</f>
        <v>51</v>
      </c>
      <c r="F37" s="10">
        <f>SUM(F34:F36)</f>
        <v>1</v>
      </c>
      <c r="G37" s="11"/>
      <c r="I37" s="16">
        <v>3</v>
      </c>
      <c r="J37" s="2" t="str">
        <f>$B$39</f>
        <v>LORRAINE</v>
      </c>
      <c r="K37" s="2">
        <f>(M37*2)+(N37*1)</f>
        <v>4</v>
      </c>
      <c r="L37" s="2">
        <f>$B$41+$G$41+$B$51+$G$51+1</f>
        <v>3</v>
      </c>
      <c r="M37" s="2">
        <f>$B$41+$B$51+$H$55</f>
        <v>1</v>
      </c>
      <c r="N37" s="2">
        <f>$G$41+$G$51+$A$55</f>
        <v>2</v>
      </c>
      <c r="O37" s="2">
        <f>$C$42+$C$52+$F$55</f>
        <v>3</v>
      </c>
      <c r="P37" s="2">
        <f>$F$42+$F$52+$C$55</f>
        <v>4</v>
      </c>
      <c r="Q37" s="67">
        <f>IF(P37=0,"MAX",O37/P37)</f>
        <v>0.75</v>
      </c>
      <c r="R37" s="2">
        <f>$D$42+$D$52+$E$55</f>
        <v>146</v>
      </c>
      <c r="S37" s="2">
        <f>$E$42+$E$52+$D$55</f>
        <v>154</v>
      </c>
      <c r="T37" s="62">
        <f>IF(S37=0,"MAX",R37/S37)</f>
        <v>0.948051948051948</v>
      </c>
    </row>
    <row r="38" spans="1:20" ht="15.75" thickBot="1">
      <c r="A38" s="76" t="s">
        <v>2</v>
      </c>
      <c r="B38" s="77"/>
      <c r="C38" s="78" t="str">
        <f>IF(D34="",0,IF(C37&gt;F37,B34,G34))</f>
        <v>ALSACE</v>
      </c>
      <c r="D38" s="78"/>
      <c r="E38" s="78"/>
      <c r="F38" s="78"/>
      <c r="G38" s="79"/>
      <c r="I38" s="17">
        <v>4</v>
      </c>
      <c r="J38" s="10" t="str">
        <f>$B$34</f>
        <v>ALSACE</v>
      </c>
      <c r="K38" s="10">
        <f>(M38*2)+(N38*1)</f>
        <v>4</v>
      </c>
      <c r="L38" s="10">
        <f>$B$36+$G$36+$B$46+$G$46+1</f>
        <v>3</v>
      </c>
      <c r="M38" s="10">
        <f>$B$36+$B$46+$A$55</f>
        <v>1</v>
      </c>
      <c r="N38" s="10">
        <f>$G$36+$G$46+$H$55</f>
        <v>2</v>
      </c>
      <c r="O38" s="10">
        <f>$C$37+$C$47+$C$55</f>
        <v>2</v>
      </c>
      <c r="P38" s="10">
        <f>$F$37+$F$47+$F$55</f>
        <v>5</v>
      </c>
      <c r="Q38" s="68">
        <f>IF(P38=0,"MAX",O38/P38)</f>
        <v>0.4</v>
      </c>
      <c r="R38" s="10">
        <f>$D$37+$D$47+$D$55</f>
        <v>146</v>
      </c>
      <c r="S38" s="10">
        <f>$E$37+$E$47+$E$55</f>
        <v>156</v>
      </c>
      <c r="T38" s="58">
        <f>IF(S38=0,"MAX",R38/S38)</f>
        <v>0.9358974358974359</v>
      </c>
    </row>
    <row r="39" spans="1:7" ht="15">
      <c r="A39" s="80" t="s">
        <v>47</v>
      </c>
      <c r="B39" s="5" t="str">
        <f>'TOUR 1 masculin'!J58</f>
        <v>LORRAINE</v>
      </c>
      <c r="C39" s="6">
        <f>IF(B39="",0,IF(D39&gt;E39,1,0))</f>
        <v>0</v>
      </c>
      <c r="D39" s="32">
        <v>15</v>
      </c>
      <c r="E39" s="33">
        <v>25</v>
      </c>
      <c r="F39" s="7">
        <f>IF(G39="",0,IF(E39&gt;D39,1,0))</f>
        <v>1</v>
      </c>
      <c r="G39" s="8" t="str">
        <f>'TOUR 1 masculin'!J87</f>
        <v>RHONE-ALPES</v>
      </c>
    </row>
    <row r="40" spans="1:7" ht="15">
      <c r="A40" s="81"/>
      <c r="B40" s="12">
        <f>IF(D39="",0,IF(C42&gt;F42,2,1))</f>
        <v>1</v>
      </c>
      <c r="C40" s="3">
        <f>IF(B39="",0,IF(D40&gt;E40,1,0))</f>
        <v>0</v>
      </c>
      <c r="D40" s="34">
        <v>16</v>
      </c>
      <c r="E40" s="35">
        <v>25</v>
      </c>
      <c r="F40" s="4">
        <f>IF(G39="",0,IF(E40&gt;D40,1,0))</f>
        <v>1</v>
      </c>
      <c r="G40" s="13">
        <f>IF(E39="",0,IF(F42&gt;C42,2,1))</f>
        <v>2</v>
      </c>
    </row>
    <row r="41" spans="1:7" ht="15">
      <c r="A41" s="81"/>
      <c r="B41" s="12">
        <f>IF(D39="",0,IF(C42&gt;F42,1,0))</f>
        <v>0</v>
      </c>
      <c r="C41" s="3">
        <f>IF(B39="",0,IF(D41&gt;E41,1,0))</f>
        <v>0</v>
      </c>
      <c r="D41" s="34"/>
      <c r="E41" s="35"/>
      <c r="F41" s="4">
        <f>IF(G39="",0,IF(E41&gt;D41,1,0))</f>
        <v>0</v>
      </c>
      <c r="G41" s="13">
        <f>IF(E39="",0,IF(F42&gt;C42,1,0))</f>
        <v>1</v>
      </c>
    </row>
    <row r="42" spans="1:7" ht="15.75" thickBot="1">
      <c r="A42" s="82"/>
      <c r="B42" s="9"/>
      <c r="C42" s="10">
        <f>SUM(C39:C41)</f>
        <v>0</v>
      </c>
      <c r="D42" s="10">
        <f>SUM(D39:D41)</f>
        <v>31</v>
      </c>
      <c r="E42" s="10">
        <f>SUM(E39:E41)</f>
        <v>50</v>
      </c>
      <c r="F42" s="10">
        <f>SUM(F39:F41)</f>
        <v>2</v>
      </c>
      <c r="G42" s="11"/>
    </row>
    <row r="43" spans="1:7" ht="15.75" thickBot="1">
      <c r="A43" s="76" t="s">
        <v>2</v>
      </c>
      <c r="B43" s="77"/>
      <c r="C43" s="78" t="str">
        <f>IF(D39="",0,IF(C42&gt;F42,B39,G39))</f>
        <v>RHONE-ALPES</v>
      </c>
      <c r="D43" s="78"/>
      <c r="E43" s="78"/>
      <c r="F43" s="78"/>
      <c r="G43" s="79"/>
    </row>
    <row r="44" spans="1:7" ht="15">
      <c r="A44" s="89" t="s">
        <v>49</v>
      </c>
      <c r="B44" s="5" t="str">
        <f>B34</f>
        <v>ALSACE</v>
      </c>
      <c r="C44" s="6">
        <f>IF(B44="",0,IF(D44&gt;E44,1,0))</f>
        <v>0</v>
      </c>
      <c r="D44" s="32">
        <v>19</v>
      </c>
      <c r="E44" s="33">
        <v>25</v>
      </c>
      <c r="F44" s="7">
        <f>IF(G44="",0,IF(E44&gt;D44,1,0))</f>
        <v>1</v>
      </c>
      <c r="G44" s="8" t="str">
        <f>G39</f>
        <v>RHONE-ALPES</v>
      </c>
    </row>
    <row r="45" spans="1:7" ht="15">
      <c r="A45" s="90"/>
      <c r="B45" s="12">
        <f>IF(D44="",0,IF(C47&gt;F47,2,1))</f>
        <v>1</v>
      </c>
      <c r="C45" s="3">
        <f>IF(B44="",0,IF(D45&gt;E45,1,0))</f>
        <v>0</v>
      </c>
      <c r="D45" s="34">
        <v>21</v>
      </c>
      <c r="E45" s="35">
        <v>25</v>
      </c>
      <c r="F45" s="4">
        <f>IF(G44="",0,IF(E45&gt;D45,1,0))</f>
        <v>1</v>
      </c>
      <c r="G45" s="13">
        <f>IF(E44="",0,IF(F47&gt;C47,2,1))</f>
        <v>2</v>
      </c>
    </row>
    <row r="46" spans="1:7" ht="15">
      <c r="A46" s="90"/>
      <c r="B46" s="12">
        <f>IF(D44="",0,IF(C47&gt;F47,1,0))</f>
        <v>0</v>
      </c>
      <c r="C46" s="3">
        <f>IF(B44="",0,IF(D46&gt;E46,1,0))</f>
        <v>0</v>
      </c>
      <c r="D46" s="34"/>
      <c r="E46" s="35"/>
      <c r="F46" s="4">
        <f>IF(G44="",0,IF(E46&gt;D46,1,0))</f>
        <v>0</v>
      </c>
      <c r="G46" s="13">
        <f>IF(E44="",0,IF(F47&gt;C47,1,0))</f>
        <v>1</v>
      </c>
    </row>
    <row r="47" spans="1:7" ht="15.75" thickBot="1">
      <c r="A47" s="91"/>
      <c r="B47" s="9"/>
      <c r="C47" s="10">
        <f>SUM(C44:C46)</f>
        <v>0</v>
      </c>
      <c r="D47" s="10">
        <f>SUM(D44:D46)</f>
        <v>40</v>
      </c>
      <c r="E47" s="10">
        <f>SUM(E44:E46)</f>
        <v>50</v>
      </c>
      <c r="F47" s="10">
        <f>SUM(F44:F46)</f>
        <v>2</v>
      </c>
      <c r="G47" s="11"/>
    </row>
    <row r="48" spans="1:7" ht="15.75" thickBot="1">
      <c r="A48" s="76" t="s">
        <v>2</v>
      </c>
      <c r="B48" s="77"/>
      <c r="C48" s="78" t="str">
        <f>IF(D44="",0,IF(C47&gt;F47,B44,G44))</f>
        <v>RHONE-ALPES</v>
      </c>
      <c r="D48" s="78"/>
      <c r="E48" s="78"/>
      <c r="F48" s="78"/>
      <c r="G48" s="79"/>
    </row>
    <row r="49" spans="1:7" ht="15">
      <c r="A49" s="89" t="s">
        <v>3</v>
      </c>
      <c r="B49" s="5" t="str">
        <f>B39</f>
        <v>LORRAINE</v>
      </c>
      <c r="C49" s="6">
        <f>IF(B49="",0,IF(D49&gt;E49,1,0))</f>
        <v>1</v>
      </c>
      <c r="D49" s="32">
        <v>25</v>
      </c>
      <c r="E49" s="33">
        <v>21</v>
      </c>
      <c r="F49" s="7">
        <f>IF(G49="",0,IF(E49&gt;D49,1,0))</f>
        <v>0</v>
      </c>
      <c r="G49" s="8" t="str">
        <f>G34</f>
        <v>BRETAGNE</v>
      </c>
    </row>
    <row r="50" spans="1:7" ht="15">
      <c r="A50" s="90"/>
      <c r="B50" s="12">
        <f>IF(D49="",0,IF(C52&gt;F52,2,1))</f>
        <v>1</v>
      </c>
      <c r="C50" s="3">
        <f>IF(B49="",0,IF(D50&gt;E50,1,0))</f>
        <v>0</v>
      </c>
      <c r="D50" s="34">
        <v>22</v>
      </c>
      <c r="E50" s="35">
        <v>25</v>
      </c>
      <c r="F50" s="4">
        <f>IF(G49="",0,IF(E50&gt;D50,1,0))</f>
        <v>1</v>
      </c>
      <c r="G50" s="13">
        <f>IF(E49="",0,IF(F52&gt;C52,2,1))</f>
        <v>2</v>
      </c>
    </row>
    <row r="51" spans="1:7" ht="15">
      <c r="A51" s="90"/>
      <c r="B51" s="12">
        <f>IF(D49="",0,IF(C52&gt;F52,1,0))</f>
        <v>0</v>
      </c>
      <c r="C51" s="3">
        <f>IF(B49="",0,IF(D51&gt;E51,1,0))</f>
        <v>0</v>
      </c>
      <c r="D51" s="34">
        <v>13</v>
      </c>
      <c r="E51" s="35">
        <v>15</v>
      </c>
      <c r="F51" s="4">
        <f>IF(G49="",0,IF(E51&gt;D51,1,0))</f>
        <v>1</v>
      </c>
      <c r="G51" s="13">
        <f>IF(E49="",0,IF(F52&gt;C52,1,0))</f>
        <v>1</v>
      </c>
    </row>
    <row r="52" spans="1:7" ht="15.75" thickBot="1">
      <c r="A52" s="91"/>
      <c r="B52" s="9"/>
      <c r="C52" s="10">
        <f>SUM(C49:C51)</f>
        <v>1</v>
      </c>
      <c r="D52" s="10">
        <f>SUM(D49:D51)</f>
        <v>60</v>
      </c>
      <c r="E52" s="10">
        <f>SUM(E49:E51)</f>
        <v>61</v>
      </c>
      <c r="F52" s="10">
        <f>SUM(F49:F51)</f>
        <v>2</v>
      </c>
      <c r="G52" s="11"/>
    </row>
    <row r="53" spans="1:7" ht="15.75" thickBot="1">
      <c r="A53" s="92" t="s">
        <v>2</v>
      </c>
      <c r="B53" s="93"/>
      <c r="C53" s="94" t="str">
        <f>IF(D49="",0,IF(C52&gt;F52,B49,G49))</f>
        <v>BRETAGNE</v>
      </c>
      <c r="D53" s="94"/>
      <c r="E53" s="94"/>
      <c r="F53" s="94"/>
      <c r="G53" s="95"/>
    </row>
    <row r="54" spans="1:7" ht="15">
      <c r="A54" s="27"/>
      <c r="B54" s="27"/>
      <c r="C54" s="28"/>
      <c r="D54" s="28"/>
      <c r="E54" s="28"/>
      <c r="F54" s="28"/>
      <c r="G54" s="28"/>
    </row>
    <row r="55" spans="1:8" ht="15">
      <c r="A55" s="26">
        <f>IF(C55="",0,IF(C55&gt;F55,1,0))</f>
        <v>0</v>
      </c>
      <c r="B55" s="38" t="str">
        <f>B44</f>
        <v>ALSACE</v>
      </c>
      <c r="C55" s="56">
        <v>0</v>
      </c>
      <c r="D55" s="56">
        <v>43</v>
      </c>
      <c r="E55" s="56">
        <v>55</v>
      </c>
      <c r="F55" s="56">
        <v>2</v>
      </c>
      <c r="G55" s="38" t="str">
        <f>B39</f>
        <v>LORRAINE</v>
      </c>
      <c r="H55" s="26">
        <f>IF(F55="",0,IF(F55&gt;C55,1,0))</f>
        <v>1</v>
      </c>
    </row>
    <row r="56" spans="1:8" ht="15">
      <c r="A56" s="26">
        <f>IF(C56="",0,IF(C56&gt;F56,1,0))</f>
        <v>1</v>
      </c>
      <c r="B56" s="38" t="str">
        <f>G34</f>
        <v>BRETAGNE</v>
      </c>
      <c r="C56" s="56">
        <v>2</v>
      </c>
      <c r="D56" s="56">
        <v>53</v>
      </c>
      <c r="E56" s="56">
        <v>54</v>
      </c>
      <c r="F56" s="56">
        <v>1</v>
      </c>
      <c r="G56" s="38" t="str">
        <f>G39</f>
        <v>RHONE-ALPES</v>
      </c>
      <c r="H56" s="26">
        <f>IF(F56="",0,IF(F56&gt;C56,1,0))</f>
        <v>0</v>
      </c>
    </row>
    <row r="57" spans="1:7" ht="15">
      <c r="A57" s="27"/>
      <c r="B57" s="27"/>
      <c r="C57" s="28"/>
      <c r="D57" s="28"/>
      <c r="E57" s="28"/>
      <c r="F57" s="28"/>
      <c r="G57" s="28"/>
    </row>
    <row r="58" spans="1:7" ht="15">
      <c r="A58" s="27"/>
      <c r="B58" s="27"/>
      <c r="C58" s="28"/>
      <c r="D58" s="28"/>
      <c r="E58" s="28"/>
      <c r="F58" s="28"/>
      <c r="G58" s="28"/>
    </row>
    <row r="59" spans="1:7" ht="15">
      <c r="A59" s="27"/>
      <c r="B59" s="27"/>
      <c r="C59" s="28"/>
      <c r="D59" s="28"/>
      <c r="E59" s="28"/>
      <c r="F59" s="28"/>
      <c r="G59" s="28"/>
    </row>
    <row r="60" spans="1:7" ht="15">
      <c r="A60" s="27"/>
      <c r="B60" s="27"/>
      <c r="C60" s="28"/>
      <c r="D60" s="28"/>
      <c r="E60" s="28"/>
      <c r="F60" s="28"/>
      <c r="G60" s="28"/>
    </row>
    <row r="61" spans="1:7" ht="15">
      <c r="A61" s="27"/>
      <c r="B61" s="27"/>
      <c r="C61" s="28"/>
      <c r="D61" s="28"/>
      <c r="E61" s="28"/>
      <c r="F61" s="28"/>
      <c r="G61" s="28"/>
    </row>
    <row r="62" spans="1:7" ht="15.75" thickBot="1">
      <c r="A62" s="27"/>
      <c r="B62" s="27"/>
      <c r="C62" s="28"/>
      <c r="D62" s="28"/>
      <c r="E62" s="28"/>
      <c r="F62" s="28"/>
      <c r="G62" s="28"/>
    </row>
    <row r="63" spans="1:7" ht="29.25" thickBot="1">
      <c r="A63" s="70" t="s">
        <v>51</v>
      </c>
      <c r="B63" s="71"/>
      <c r="C63" s="71"/>
      <c r="D63" s="71"/>
      <c r="E63" s="71"/>
      <c r="F63" s="71"/>
      <c r="G63" s="72"/>
    </row>
    <row r="64" spans="1:20" ht="29.25" thickBot="1">
      <c r="A64" s="73" t="s">
        <v>97</v>
      </c>
      <c r="B64" s="74"/>
      <c r="C64" s="74"/>
      <c r="D64" s="74"/>
      <c r="E64" s="74"/>
      <c r="F64" s="74"/>
      <c r="G64" s="75"/>
      <c r="I64" s="86" t="s">
        <v>5</v>
      </c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1:20" ht="15.75" thickBot="1">
      <c r="A65" s="80" t="s">
        <v>46</v>
      </c>
      <c r="B65" s="5" t="str">
        <f>'TOUR 1 masculin'!J115</f>
        <v>PICARDIE</v>
      </c>
      <c r="C65" s="6">
        <f>IF(B65="",0,IF(D65&gt;E65,1,0))</f>
        <v>0</v>
      </c>
      <c r="D65" s="32">
        <v>11</v>
      </c>
      <c r="E65" s="33">
        <v>25</v>
      </c>
      <c r="F65" s="7">
        <f>IF(G65="",0,IF(E65&gt;D65,1,0))</f>
        <v>1</v>
      </c>
      <c r="G65" s="8" t="str">
        <f>'TOUR 1 masculin'!J142</f>
        <v>LANGUEDOC</v>
      </c>
      <c r="I65" s="96" t="s">
        <v>6</v>
      </c>
      <c r="J65" s="97"/>
      <c r="K65" s="29" t="s">
        <v>7</v>
      </c>
      <c r="L65" s="24" t="s">
        <v>8</v>
      </c>
      <c r="M65" s="24" t="s">
        <v>9</v>
      </c>
      <c r="N65" s="24" t="s">
        <v>10</v>
      </c>
      <c r="O65" s="24" t="s">
        <v>14</v>
      </c>
      <c r="P65" s="24" t="s">
        <v>15</v>
      </c>
      <c r="Q65" s="24" t="s">
        <v>13</v>
      </c>
      <c r="R65" s="24" t="s">
        <v>11</v>
      </c>
      <c r="S65" s="24" t="s">
        <v>12</v>
      </c>
      <c r="T65" s="22" t="s">
        <v>13</v>
      </c>
    </row>
    <row r="66" spans="1:20" ht="15">
      <c r="A66" s="81"/>
      <c r="B66" s="12">
        <f>IF(D65="",0,IF(C68&gt;F68,2,1))</f>
        <v>1</v>
      </c>
      <c r="C66" s="3">
        <f>IF(B65="",0,IF(D66&gt;E66,1,0))</f>
        <v>0</v>
      </c>
      <c r="D66" s="34">
        <v>19</v>
      </c>
      <c r="E66" s="35">
        <v>25</v>
      </c>
      <c r="F66" s="4">
        <f>IF(G65="",0,IF(E66&gt;D66,1,0))</f>
        <v>1</v>
      </c>
      <c r="G66" s="13">
        <f>IF(E65="",0,IF(F68&gt;C68,2,1))</f>
        <v>2</v>
      </c>
      <c r="I66" s="15">
        <v>1</v>
      </c>
      <c r="J66" s="20" t="str">
        <f>$G$65</f>
        <v>LANGUEDOC</v>
      </c>
      <c r="K66" s="20">
        <f>(M66*2)+(N66*1)</f>
        <v>6</v>
      </c>
      <c r="L66" s="20">
        <f>$G$67+$B$67+$B$82+$G$82+1</f>
        <v>3</v>
      </c>
      <c r="M66" s="20">
        <f>$G$67+$G$82+$A$87</f>
        <v>3</v>
      </c>
      <c r="N66" s="20">
        <f>$B$67+$B$82+$H$87</f>
        <v>0</v>
      </c>
      <c r="O66" s="20">
        <f>$F$68+$F$83+$C$87</f>
        <v>6</v>
      </c>
      <c r="P66" s="20">
        <f>$C$68+$C$83+$F$87</f>
        <v>2</v>
      </c>
      <c r="Q66" s="66">
        <f>IF(P66=0,"MAX",O66/P66)</f>
        <v>3</v>
      </c>
      <c r="R66" s="20">
        <f>$E$68+$E$83+$D$87</f>
        <v>173</v>
      </c>
      <c r="S66" s="20">
        <f>$D$68+$D$83+$E$87</f>
        <v>139</v>
      </c>
      <c r="T66" s="61">
        <f>IF(S66=0,"MAX",R66/S66)</f>
        <v>1.2446043165467626</v>
      </c>
    </row>
    <row r="67" spans="1:20" ht="15">
      <c r="A67" s="81"/>
      <c r="B67" s="12">
        <f>IF(D65="",0,IF(C68&gt;F68,1,0))</f>
        <v>0</v>
      </c>
      <c r="C67" s="3">
        <f>IF(B65="",0,IF(D67&gt;E67,1,0))</f>
        <v>0</v>
      </c>
      <c r="D67" s="34"/>
      <c r="E67" s="35"/>
      <c r="F67" s="4">
        <f>IF(G65="",0,IF(E67&gt;D67,1,0))</f>
        <v>0</v>
      </c>
      <c r="G67" s="13">
        <f>IF(E65="",0,IF(F68&gt;C68,1,0))</f>
        <v>1</v>
      </c>
      <c r="I67" s="16">
        <v>2</v>
      </c>
      <c r="J67" s="2" t="str">
        <f>$G$70</f>
        <v>PROVENCE</v>
      </c>
      <c r="K67" s="2">
        <f>(M67*2)+(N67*1)</f>
        <v>5</v>
      </c>
      <c r="L67" s="2">
        <f>$G$72+$B$72+$B$77+$G$77+1</f>
        <v>3</v>
      </c>
      <c r="M67" s="2">
        <f>$G$72+$G$77+$H$87</f>
        <v>2</v>
      </c>
      <c r="N67" s="2">
        <f>$B$72+$B$77+$A$87</f>
        <v>1</v>
      </c>
      <c r="O67" s="2">
        <f>$F$73+$F$78+$F$87</f>
        <v>5</v>
      </c>
      <c r="P67" s="2">
        <f>$C$73+$C$78+$C$87</f>
        <v>2</v>
      </c>
      <c r="Q67" s="67">
        <f>IF(P67=0,"MAX",O67/P67)</f>
        <v>2.5</v>
      </c>
      <c r="R67" s="2">
        <f>$E$73+$E$78+$E$87</f>
        <v>153</v>
      </c>
      <c r="S67" s="2">
        <f>$D$73+$D$78+$D$87</f>
        <v>149</v>
      </c>
      <c r="T67" s="62">
        <f>IF(S67=0,"MAX",R67/S67)</f>
        <v>1.0268456375838926</v>
      </c>
    </row>
    <row r="68" spans="1:20" ht="15.75" thickBot="1">
      <c r="A68" s="82"/>
      <c r="B68" s="9"/>
      <c r="C68" s="10">
        <f>SUM(C65:C67)</f>
        <v>0</v>
      </c>
      <c r="D68" s="10">
        <f>SUM(D65:D67)</f>
        <v>30</v>
      </c>
      <c r="E68" s="10">
        <f>SUM(E65:E67)</f>
        <v>50</v>
      </c>
      <c r="F68" s="10">
        <f>SUM(F65:F67)</f>
        <v>2</v>
      </c>
      <c r="G68" s="11"/>
      <c r="I68" s="16">
        <v>3</v>
      </c>
      <c r="J68" s="2" t="str">
        <f>$B$70</f>
        <v>IDF OUEST</v>
      </c>
      <c r="K68" s="2">
        <f>(M68*2)+(N68*1)</f>
        <v>4</v>
      </c>
      <c r="L68" s="2">
        <f>$B$72+$G$72+$B$82+$G$82+1</f>
        <v>3</v>
      </c>
      <c r="M68" s="2">
        <f>$B$72+$B$82+$H$86</f>
        <v>1</v>
      </c>
      <c r="N68" s="2">
        <f>$G$72+$G$82+$A$86</f>
        <v>2</v>
      </c>
      <c r="O68" s="2">
        <f>$C$73+$C$83+$F$86</f>
        <v>3</v>
      </c>
      <c r="P68" s="2">
        <f>$F$73+$F$83+$C$86</f>
        <v>4</v>
      </c>
      <c r="Q68" s="67">
        <f>IF(P68=0,"MAX",O68/P68)</f>
        <v>0.75</v>
      </c>
      <c r="R68" s="2">
        <f>$D$73+$D$83+$E$86</f>
        <v>160</v>
      </c>
      <c r="S68" s="2">
        <f>$E$73+$E$83+$D$86</f>
        <v>139</v>
      </c>
      <c r="T68" s="62">
        <f>IF(S68=0,"MAX",R68/S68)</f>
        <v>1.1510791366906474</v>
      </c>
    </row>
    <row r="69" spans="1:20" ht="15.75" thickBot="1">
      <c r="A69" s="76" t="s">
        <v>2</v>
      </c>
      <c r="B69" s="77"/>
      <c r="C69" s="78" t="str">
        <f>IF(D65="",0,IF(C68&gt;F68,B65,G65))</f>
        <v>LANGUEDOC</v>
      </c>
      <c r="D69" s="78"/>
      <c r="E69" s="78"/>
      <c r="F69" s="78"/>
      <c r="G69" s="79"/>
      <c r="I69" s="17">
        <v>4</v>
      </c>
      <c r="J69" s="10" t="str">
        <f>$B$65</f>
        <v>PICARDIE</v>
      </c>
      <c r="K69" s="10">
        <f>(M69*2)+(N69*1)</f>
        <v>3</v>
      </c>
      <c r="L69" s="10">
        <f>$B$67+$G$67+$B$77+$G$77+1</f>
        <v>3</v>
      </c>
      <c r="M69" s="10">
        <f>$B$67+$B$77+$A$86</f>
        <v>0</v>
      </c>
      <c r="N69" s="10">
        <f>$G$67+$G$77+$H$86</f>
        <v>3</v>
      </c>
      <c r="O69" s="10">
        <f>$C$68+$C$78+$C$86</f>
        <v>0</v>
      </c>
      <c r="P69" s="10">
        <f>$F$68+$F$78+$F$86</f>
        <v>6</v>
      </c>
      <c r="Q69" s="68">
        <f>IF(P69=0,"MAX",O69/P69)</f>
        <v>0</v>
      </c>
      <c r="R69" s="10">
        <f>$D$68+$D$78+$D$86</f>
        <v>93</v>
      </c>
      <c r="S69" s="10">
        <f>$E$68+$E$78+$E$86</f>
        <v>152</v>
      </c>
      <c r="T69" s="58">
        <f>IF(S69=0,"MAX",R69/S69)</f>
        <v>0.6118421052631579</v>
      </c>
    </row>
    <row r="70" spans="1:7" ht="15">
      <c r="A70" s="80" t="s">
        <v>47</v>
      </c>
      <c r="B70" s="5" t="str">
        <f>'TOUR 1 masculin'!J114</f>
        <v>IDF OUEST</v>
      </c>
      <c r="C70" s="6">
        <f>IF(B70="",0,IF(D70&gt;E70,1,0))</f>
        <v>0</v>
      </c>
      <c r="D70" s="32">
        <v>26</v>
      </c>
      <c r="E70" s="33">
        <v>28</v>
      </c>
      <c r="F70" s="7">
        <f>IF(G70="",0,IF(E70&gt;D70,1,0))</f>
        <v>1</v>
      </c>
      <c r="G70" s="8" t="str">
        <f>'TOUR 1 masculin'!J143</f>
        <v>PROVENCE</v>
      </c>
    </row>
    <row r="71" spans="1:7" ht="15">
      <c r="A71" s="81"/>
      <c r="B71" s="12">
        <f>IF(D70="",0,IF(C73&gt;F73,2,1))</f>
        <v>1</v>
      </c>
      <c r="C71" s="3">
        <f>IF(B70="",0,IF(D71&gt;E71,1,0))</f>
        <v>0</v>
      </c>
      <c r="D71" s="34">
        <v>23</v>
      </c>
      <c r="E71" s="35">
        <v>25</v>
      </c>
      <c r="F71" s="4">
        <f>IF(G70="",0,IF(E71&gt;D71,1,0))</f>
        <v>1</v>
      </c>
      <c r="G71" s="13">
        <f>IF(E70="",0,IF(F73&gt;C73,2,1))</f>
        <v>2</v>
      </c>
    </row>
    <row r="72" spans="1:7" ht="15">
      <c r="A72" s="81"/>
      <c r="B72" s="12">
        <f>IF(D70="",0,IF(C73&gt;F73,1,0))</f>
        <v>0</v>
      </c>
      <c r="C72" s="3">
        <f>IF(B70="",0,IF(D72&gt;E72,1,0))</f>
        <v>0</v>
      </c>
      <c r="D72" s="34"/>
      <c r="E72" s="35"/>
      <c r="F72" s="4">
        <f>IF(G70="",0,IF(E72&gt;D72,1,0))</f>
        <v>0</v>
      </c>
      <c r="G72" s="13">
        <f>IF(E70="",0,IF(F73&gt;C73,1,0))</f>
        <v>1</v>
      </c>
    </row>
    <row r="73" spans="1:7" ht="15.75" thickBot="1">
      <c r="A73" s="82"/>
      <c r="B73" s="9"/>
      <c r="C73" s="10">
        <f>SUM(C70:C72)</f>
        <v>0</v>
      </c>
      <c r="D73" s="10">
        <f>SUM(D70:D72)</f>
        <v>49</v>
      </c>
      <c r="E73" s="10">
        <f>SUM(E70:E72)</f>
        <v>53</v>
      </c>
      <c r="F73" s="10">
        <f>SUM(F70:F72)</f>
        <v>2</v>
      </c>
      <c r="G73" s="11"/>
    </row>
    <row r="74" spans="1:7" ht="15.75" thickBot="1">
      <c r="A74" s="76" t="s">
        <v>2</v>
      </c>
      <c r="B74" s="77"/>
      <c r="C74" s="78" t="str">
        <f>IF(D70="",0,IF(C73&gt;F73,B70,G70))</f>
        <v>PROVENCE</v>
      </c>
      <c r="D74" s="78"/>
      <c r="E74" s="78"/>
      <c r="F74" s="78"/>
      <c r="G74" s="79"/>
    </row>
    <row r="75" spans="1:7" ht="15">
      <c r="A75" s="89" t="s">
        <v>49</v>
      </c>
      <c r="B75" s="5" t="str">
        <f>B65</f>
        <v>PICARDIE</v>
      </c>
      <c r="C75" s="6">
        <f>IF(B75="",0,IF(D75&gt;E75,1,0))</f>
        <v>0</v>
      </c>
      <c r="D75" s="32">
        <v>15</v>
      </c>
      <c r="E75" s="33">
        <v>25</v>
      </c>
      <c r="F75" s="7">
        <f>IF(G75="",0,IF(E75&gt;D75,1,0))</f>
        <v>1</v>
      </c>
      <c r="G75" s="8" t="str">
        <f>G70</f>
        <v>PROVENCE</v>
      </c>
    </row>
    <row r="76" spans="1:7" ht="15">
      <c r="A76" s="90"/>
      <c r="B76" s="12">
        <f>IF(D75="",0,IF(C78&gt;F78,2,1))</f>
        <v>1</v>
      </c>
      <c r="C76" s="3">
        <f>IF(B75="",0,IF(D76&gt;E76,1,0))</f>
        <v>0</v>
      </c>
      <c r="D76" s="34">
        <v>25</v>
      </c>
      <c r="E76" s="35">
        <v>27</v>
      </c>
      <c r="F76" s="4">
        <f>IF(G75="",0,IF(E76&gt;D76,1,0))</f>
        <v>1</v>
      </c>
      <c r="G76" s="13">
        <f>IF(E75="",0,IF(F78&gt;C78,2,1))</f>
        <v>2</v>
      </c>
    </row>
    <row r="77" spans="1:7" ht="15">
      <c r="A77" s="90"/>
      <c r="B77" s="12">
        <f>IF(D75="",0,IF(C78&gt;F78,1,0))</f>
        <v>0</v>
      </c>
      <c r="C77" s="3">
        <f>IF(B75="",0,IF(D77&gt;E77,1,0))</f>
        <v>0</v>
      </c>
      <c r="D77" s="34"/>
      <c r="E77" s="35"/>
      <c r="F77" s="4">
        <f>IF(G75="",0,IF(E77&gt;D77,1,0))</f>
        <v>0</v>
      </c>
      <c r="G77" s="13">
        <f>IF(E75="",0,IF(F78&gt;C78,1,0))</f>
        <v>1</v>
      </c>
    </row>
    <row r="78" spans="1:7" ht="15.75" thickBot="1">
      <c r="A78" s="91"/>
      <c r="B78" s="9"/>
      <c r="C78" s="10">
        <f>SUM(C75:C77)</f>
        <v>0</v>
      </c>
      <c r="D78" s="10">
        <f>SUM(D75:D77)</f>
        <v>40</v>
      </c>
      <c r="E78" s="10">
        <f>SUM(E75:E77)</f>
        <v>52</v>
      </c>
      <c r="F78" s="10">
        <f>SUM(F75:F77)</f>
        <v>2</v>
      </c>
      <c r="G78" s="11"/>
    </row>
    <row r="79" spans="1:7" ht="15.75" thickBot="1">
      <c r="A79" s="76" t="s">
        <v>2</v>
      </c>
      <c r="B79" s="77"/>
      <c r="C79" s="78" t="str">
        <f>IF(D75="",0,IF(C78&gt;F78,B75,G75))</f>
        <v>PROVENCE</v>
      </c>
      <c r="D79" s="78"/>
      <c r="E79" s="78"/>
      <c r="F79" s="78"/>
      <c r="G79" s="79"/>
    </row>
    <row r="80" spans="1:7" ht="15">
      <c r="A80" s="89" t="s">
        <v>3</v>
      </c>
      <c r="B80" s="5" t="str">
        <f>B70</f>
        <v>IDF OUEST</v>
      </c>
      <c r="C80" s="6">
        <f>IF(B80="",0,IF(D80&gt;E80,1,0))</f>
        <v>0</v>
      </c>
      <c r="D80" s="32">
        <v>23</v>
      </c>
      <c r="E80" s="33">
        <v>25</v>
      </c>
      <c r="F80" s="7">
        <f>IF(G80="",0,IF(E80&gt;D80,1,0))</f>
        <v>1</v>
      </c>
      <c r="G80" s="8" t="str">
        <f>G65</f>
        <v>LANGUEDOC</v>
      </c>
    </row>
    <row r="81" spans="1:7" ht="15">
      <c r="A81" s="90"/>
      <c r="B81" s="12">
        <f>IF(D80="",0,IF(C83&gt;F83,2,1))</f>
        <v>1</v>
      </c>
      <c r="C81" s="3">
        <f>IF(B80="",0,IF(D81&gt;E81,1,0))</f>
        <v>1</v>
      </c>
      <c r="D81" s="34">
        <v>25</v>
      </c>
      <c r="E81" s="35">
        <v>23</v>
      </c>
      <c r="F81" s="4">
        <f>IF(G80="",0,IF(E81&gt;D81,1,0))</f>
        <v>0</v>
      </c>
      <c r="G81" s="13">
        <f>IF(E80="",0,IF(F83&gt;C83,2,1))</f>
        <v>2</v>
      </c>
    </row>
    <row r="82" spans="1:7" ht="15">
      <c r="A82" s="90"/>
      <c r="B82" s="12">
        <f>IF(D80="",0,IF(C83&gt;F83,1,0))</f>
        <v>0</v>
      </c>
      <c r="C82" s="3">
        <f>IF(B80="",0,IF(D82&gt;E82,1,0))</f>
        <v>0</v>
      </c>
      <c r="D82" s="34">
        <v>13</v>
      </c>
      <c r="E82" s="35">
        <v>15</v>
      </c>
      <c r="F82" s="4">
        <f>IF(G80="",0,IF(E82&gt;D82,1,0))</f>
        <v>1</v>
      </c>
      <c r="G82" s="13">
        <f>IF(E80="",0,IF(F83&gt;C83,1,0))</f>
        <v>1</v>
      </c>
    </row>
    <row r="83" spans="1:7" ht="15.75" thickBot="1">
      <c r="A83" s="91"/>
      <c r="B83" s="9"/>
      <c r="C83" s="10">
        <f>SUM(C80:C82)</f>
        <v>1</v>
      </c>
      <c r="D83" s="10">
        <f>SUM(D80:D82)</f>
        <v>61</v>
      </c>
      <c r="E83" s="10">
        <f>SUM(E80:E82)</f>
        <v>63</v>
      </c>
      <c r="F83" s="10">
        <f>SUM(F80:F82)</f>
        <v>2</v>
      </c>
      <c r="G83" s="11"/>
    </row>
    <row r="84" spans="1:7" ht="15.75" thickBot="1">
      <c r="A84" s="92" t="s">
        <v>2</v>
      </c>
      <c r="B84" s="93"/>
      <c r="C84" s="94" t="str">
        <f>IF(D80="",0,IF(C83&gt;F83,B80,G80))</f>
        <v>LANGUEDOC</v>
      </c>
      <c r="D84" s="94"/>
      <c r="E84" s="94"/>
      <c r="F84" s="94"/>
      <c r="G84" s="95"/>
    </row>
    <row r="86" spans="1:8" ht="15">
      <c r="A86" s="26">
        <f>IF(C86="",0,IF(C86&gt;F86,1,0))</f>
        <v>0</v>
      </c>
      <c r="B86" s="38" t="str">
        <f>B75</f>
        <v>PICARDIE</v>
      </c>
      <c r="C86" s="56">
        <v>0</v>
      </c>
      <c r="D86" s="56">
        <v>23</v>
      </c>
      <c r="E86" s="56">
        <v>50</v>
      </c>
      <c r="F86" s="56">
        <v>2</v>
      </c>
      <c r="G86" s="38" t="str">
        <f>B70</f>
        <v>IDF OUEST</v>
      </c>
      <c r="H86" s="26">
        <f>IF(F86="",0,IF(F86&gt;C86,1,0))</f>
        <v>1</v>
      </c>
    </row>
    <row r="87" spans="1:8" ht="15">
      <c r="A87" s="26">
        <f>IF(C87="",0,IF(C87&gt;F87,1,0))</f>
        <v>1</v>
      </c>
      <c r="B87" s="38" t="str">
        <f>G65</f>
        <v>LANGUEDOC</v>
      </c>
      <c r="C87" s="56">
        <v>2</v>
      </c>
      <c r="D87" s="56">
        <v>60</v>
      </c>
      <c r="E87" s="56">
        <v>48</v>
      </c>
      <c r="F87" s="56">
        <v>1</v>
      </c>
      <c r="G87" s="38" t="str">
        <f>G70</f>
        <v>PROVENCE</v>
      </c>
      <c r="H87" s="26">
        <f>IF(F87="",0,IF(F87&gt;C87,1,0))</f>
        <v>0</v>
      </c>
    </row>
    <row r="89" ht="15" customHeight="1"/>
    <row r="90" ht="15" customHeight="1"/>
    <row r="91" ht="15" customHeight="1"/>
    <row r="92" ht="15.75" customHeight="1"/>
    <row r="93" spans="1:7" ht="15.75" thickBot="1">
      <c r="A93" s="27"/>
      <c r="B93" s="27"/>
      <c r="C93" s="28"/>
      <c r="D93" s="28"/>
      <c r="E93" s="28"/>
      <c r="F93" s="28"/>
      <c r="G93" s="28"/>
    </row>
    <row r="94" spans="1:7" ht="29.25" thickBot="1">
      <c r="A94" s="70" t="s">
        <v>52</v>
      </c>
      <c r="B94" s="71"/>
      <c r="C94" s="71"/>
      <c r="D94" s="71"/>
      <c r="E94" s="71"/>
      <c r="F94" s="71"/>
      <c r="G94" s="72"/>
    </row>
    <row r="95" spans="1:20" ht="29.25" thickBot="1">
      <c r="A95" s="73" t="s">
        <v>101</v>
      </c>
      <c r="B95" s="74"/>
      <c r="C95" s="74"/>
      <c r="D95" s="74"/>
      <c r="E95" s="74"/>
      <c r="F95" s="74"/>
      <c r="G95" s="75"/>
      <c r="I95" s="86" t="s">
        <v>5</v>
      </c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1:20" ht="15.75" thickBot="1">
      <c r="A96" s="80" t="s">
        <v>46</v>
      </c>
      <c r="B96" s="5" t="str">
        <f>'TOUR 1 masculin'!J171</f>
        <v>PAYS DE LOIRE</v>
      </c>
      <c r="C96" s="6">
        <f>IF(B96="",0,IF(D96&gt;E96,1,0))</f>
        <v>0</v>
      </c>
      <c r="D96" s="32">
        <v>15</v>
      </c>
      <c r="E96" s="33">
        <v>25</v>
      </c>
      <c r="F96" s="7">
        <f>IF(G96="",0,IF(E96&gt;D96,1,0))</f>
        <v>1</v>
      </c>
      <c r="G96" s="8" t="str">
        <f>'TOUR 1 masculin'!J198</f>
        <v>COTE D'AZUR 1</v>
      </c>
      <c r="I96" s="96" t="s">
        <v>6</v>
      </c>
      <c r="J96" s="97"/>
      <c r="K96" s="29" t="s">
        <v>7</v>
      </c>
      <c r="L96" s="24" t="s">
        <v>8</v>
      </c>
      <c r="M96" s="24" t="s">
        <v>9</v>
      </c>
      <c r="N96" s="24" t="s">
        <v>10</v>
      </c>
      <c r="O96" s="24" t="s">
        <v>14</v>
      </c>
      <c r="P96" s="24" t="s">
        <v>15</v>
      </c>
      <c r="Q96" s="24" t="s">
        <v>13</v>
      </c>
      <c r="R96" s="24" t="s">
        <v>11</v>
      </c>
      <c r="S96" s="24" t="s">
        <v>12</v>
      </c>
      <c r="T96" s="22" t="s">
        <v>13</v>
      </c>
    </row>
    <row r="97" spans="1:20" ht="15">
      <c r="A97" s="81"/>
      <c r="B97" s="12">
        <f>IF(D96="",0,IF(C99&gt;F99,2,1))</f>
        <v>1</v>
      </c>
      <c r="C97" s="3">
        <f>IF(B96="",0,IF(D97&gt;E97,1,0))</f>
        <v>0</v>
      </c>
      <c r="D97" s="34">
        <v>10</v>
      </c>
      <c r="E97" s="35">
        <v>25</v>
      </c>
      <c r="F97" s="4">
        <f>IF(G96="",0,IF(E97&gt;D97,1,0))</f>
        <v>1</v>
      </c>
      <c r="G97" s="13">
        <f>IF(E96="",0,IF(F99&gt;C99,2,1))</f>
        <v>2</v>
      </c>
      <c r="I97" s="15">
        <v>1</v>
      </c>
      <c r="J97" s="20" t="str">
        <f>$G$96</f>
        <v>COTE D'AZUR 1</v>
      </c>
      <c r="K97" s="20">
        <f>(M97*2)+(N97*1)</f>
        <v>6</v>
      </c>
      <c r="L97" s="20">
        <f>$G$98+$B$98+$B$113+$G$113+1</f>
        <v>3</v>
      </c>
      <c r="M97" s="20">
        <f>$G$98+$G$113+$A$118</f>
        <v>3</v>
      </c>
      <c r="N97" s="20">
        <f>$B$98+$B$113+$H$118</f>
        <v>0</v>
      </c>
      <c r="O97" s="20">
        <f>$F$99+$F$114+$C$118</f>
        <v>6</v>
      </c>
      <c r="P97" s="20">
        <f>$C$99+$C$114+$F$118</f>
        <v>0</v>
      </c>
      <c r="Q97" s="66" t="str">
        <f>IF(P97=0,"MAX",O97/P97)</f>
        <v>MAX</v>
      </c>
      <c r="R97" s="20">
        <f>$E$99+$E$114+$D$118</f>
        <v>150</v>
      </c>
      <c r="S97" s="20">
        <f>$D$99+$D$114+$E$118</f>
        <v>67</v>
      </c>
      <c r="T97" s="61">
        <f>IF(S97=0,"MAX",R97/S97)</f>
        <v>2.2388059701492535</v>
      </c>
    </row>
    <row r="98" spans="1:20" ht="15">
      <c r="A98" s="81"/>
      <c r="B98" s="12">
        <f>IF(D96="",0,IF(C99&gt;F99,1,0))</f>
        <v>0</v>
      </c>
      <c r="C98" s="3">
        <f>IF(B96="",0,IF(D98&gt;E98,1,0))</f>
        <v>0</v>
      </c>
      <c r="D98" s="34"/>
      <c r="E98" s="35"/>
      <c r="F98" s="4">
        <f>IF(G96="",0,IF(E98&gt;D98,1,0))</f>
        <v>0</v>
      </c>
      <c r="G98" s="13">
        <f>IF(E96="",0,IF(F99&gt;C99,1,0))</f>
        <v>1</v>
      </c>
      <c r="I98" s="16">
        <v>2</v>
      </c>
      <c r="J98" s="2" t="str">
        <f>$G$101</f>
        <v>BOURGOGNE</v>
      </c>
      <c r="K98" s="2">
        <f>(M98*2)+(N98*1)</f>
        <v>5</v>
      </c>
      <c r="L98" s="2">
        <f>$G$103+$B$103+$B$108+$G$108+1</f>
        <v>3</v>
      </c>
      <c r="M98" s="2">
        <f>$G$103+$G$108+$H$118</f>
        <v>2</v>
      </c>
      <c r="N98" s="2">
        <f>$B$103+$B$108+$A$118</f>
        <v>1</v>
      </c>
      <c r="O98" s="2">
        <f>$F$104+$F$109+$F$118</f>
        <v>4</v>
      </c>
      <c r="P98" s="2">
        <f>$C$104+$C$109+$C$118</f>
        <v>2</v>
      </c>
      <c r="Q98" s="67">
        <f>IF(P98=0,"MAX",O98/P98)</f>
        <v>2</v>
      </c>
      <c r="R98" s="2">
        <f>$E$104+$E$109+$E$118</f>
        <v>122</v>
      </c>
      <c r="S98" s="2">
        <f>$D$104+$D$109+$D$118</f>
        <v>132</v>
      </c>
      <c r="T98" s="62">
        <f>IF(S98=0,"MAX",R98/S98)</f>
        <v>0.9242424242424242</v>
      </c>
    </row>
    <row r="99" spans="1:20" ht="15.75" thickBot="1">
      <c r="A99" s="82"/>
      <c r="B99" s="9"/>
      <c r="C99" s="10">
        <f>SUM(C96:C98)</f>
        <v>0</v>
      </c>
      <c r="D99" s="10">
        <f>SUM(D96:D98)</f>
        <v>25</v>
      </c>
      <c r="E99" s="10">
        <f>SUM(E96:E98)</f>
        <v>50</v>
      </c>
      <c r="F99" s="10">
        <f>SUM(F96:F98)</f>
        <v>2</v>
      </c>
      <c r="G99" s="11"/>
      <c r="I99" s="16">
        <v>3</v>
      </c>
      <c r="J99" s="2" t="str">
        <f>$B$101</f>
        <v>CHAMPAGNE</v>
      </c>
      <c r="K99" s="2">
        <f>(M99*2)+(N99*1)</f>
        <v>4</v>
      </c>
      <c r="L99" s="2">
        <f>$B$103+$G$103+$B$113+$G$113+1</f>
        <v>3</v>
      </c>
      <c r="M99" s="2">
        <f>$B$103+$B$113+$H$117</f>
        <v>1</v>
      </c>
      <c r="N99" s="2">
        <f>$G$103+$G$113+$A$117</f>
        <v>2</v>
      </c>
      <c r="O99" s="2">
        <f>$C$104+$C$114+$F$117</f>
        <v>2</v>
      </c>
      <c r="P99" s="2">
        <f>$F$104+$F$114+$C$117</f>
        <v>4</v>
      </c>
      <c r="Q99" s="67">
        <f>IF(P99=0,"MAX",O99/P99)</f>
        <v>0.5</v>
      </c>
      <c r="R99" s="2">
        <f>$D$104+$D$114+$E$117</f>
        <v>107</v>
      </c>
      <c r="S99" s="2">
        <f>$E$104+$E$114+$D$117</f>
        <v>129</v>
      </c>
      <c r="T99" s="62">
        <f>IF(S99=0,"MAX",R99/S99)</f>
        <v>0.8294573643410853</v>
      </c>
    </row>
    <row r="100" spans="1:20" ht="15.75" thickBot="1">
      <c r="A100" s="76" t="s">
        <v>2</v>
      </c>
      <c r="B100" s="77"/>
      <c r="C100" s="78" t="str">
        <f>IF(D96="",0,IF(C99&gt;F99,B96,G96))</f>
        <v>COTE D'AZUR 1</v>
      </c>
      <c r="D100" s="78"/>
      <c r="E100" s="78"/>
      <c r="F100" s="78"/>
      <c r="G100" s="79"/>
      <c r="I100" s="17">
        <v>4</v>
      </c>
      <c r="J100" s="10" t="str">
        <f>$B$96</f>
        <v>PAYS DE LOIRE</v>
      </c>
      <c r="K100" s="10">
        <f>(M100*2)+(N100*1)</f>
        <v>3</v>
      </c>
      <c r="L100" s="10">
        <f>$B$98+$G$98+$B$108+$G$108+1</f>
        <v>3</v>
      </c>
      <c r="M100" s="10">
        <f>$B$98+$B$108+$A$117</f>
        <v>0</v>
      </c>
      <c r="N100" s="10">
        <f>$G$98+$G$108+$H$117</f>
        <v>3</v>
      </c>
      <c r="O100" s="10">
        <f>$C$99+$C$109+$C$117</f>
        <v>0</v>
      </c>
      <c r="P100" s="10">
        <f>$F$99+$F$109+$F$117</f>
        <v>6</v>
      </c>
      <c r="Q100" s="68">
        <f>IF(P100=0,"MAX",O100/P100)</f>
        <v>0</v>
      </c>
      <c r="R100" s="10">
        <f>$D$99+$D$109+$D$117</f>
        <v>102</v>
      </c>
      <c r="S100" s="10">
        <f>$E$99+$E$109+$E$117</f>
        <v>153</v>
      </c>
      <c r="T100" s="58">
        <f>IF(S100=0,"MAX",R100/S100)</f>
        <v>0.6666666666666666</v>
      </c>
    </row>
    <row r="101" spans="1:7" ht="15">
      <c r="A101" s="80" t="s">
        <v>47</v>
      </c>
      <c r="B101" s="5" t="str">
        <f>'TOUR 1 masculin'!J170</f>
        <v>CHAMPAGNE</v>
      </c>
      <c r="C101" s="6">
        <f>IF(B101="",0,IF(D101&gt;E101,1,0))</f>
        <v>0</v>
      </c>
      <c r="D101" s="32">
        <v>18</v>
      </c>
      <c r="E101" s="33">
        <v>25</v>
      </c>
      <c r="F101" s="7">
        <f>IF(G101="",0,IF(E101&gt;D101,1,0))</f>
        <v>1</v>
      </c>
      <c r="G101" s="8" t="str">
        <f>'TOUR 1 masculin'!J199</f>
        <v>BOURGOGNE</v>
      </c>
    </row>
    <row r="102" spans="1:7" ht="15">
      <c r="A102" s="81"/>
      <c r="B102" s="12">
        <f>IF(D101="",0,IF(C104&gt;F104,2,1))</f>
        <v>1</v>
      </c>
      <c r="C102" s="3">
        <f>IF(B101="",0,IF(D102&gt;E102,1,0))</f>
        <v>0</v>
      </c>
      <c r="D102" s="34">
        <v>16</v>
      </c>
      <c r="E102" s="35">
        <v>25</v>
      </c>
      <c r="F102" s="4">
        <f>IF(G101="",0,IF(E102&gt;D102,1,0))</f>
        <v>1</v>
      </c>
      <c r="G102" s="13">
        <f>IF(E101="",0,IF(F104&gt;C104,2,1))</f>
        <v>2</v>
      </c>
    </row>
    <row r="103" spans="1:7" ht="15">
      <c r="A103" s="81"/>
      <c r="B103" s="12">
        <f>IF(D101="",0,IF(C104&gt;F104,1,0))</f>
        <v>0</v>
      </c>
      <c r="C103" s="3">
        <f>IF(B101="",0,IF(D103&gt;E103,1,0))</f>
        <v>0</v>
      </c>
      <c r="D103" s="34"/>
      <c r="E103" s="35"/>
      <c r="F103" s="4">
        <f>IF(G101="",0,IF(E103&gt;D103,1,0))</f>
        <v>0</v>
      </c>
      <c r="G103" s="13">
        <f>IF(E101="",0,IF(F104&gt;C104,1,0))</f>
        <v>1</v>
      </c>
    </row>
    <row r="104" spans="1:7" ht="15.75" thickBot="1">
      <c r="A104" s="82"/>
      <c r="B104" s="9"/>
      <c r="C104" s="10">
        <f>SUM(C101:C103)</f>
        <v>0</v>
      </c>
      <c r="D104" s="10">
        <f>SUM(D101:D103)</f>
        <v>34</v>
      </c>
      <c r="E104" s="10">
        <f>SUM(E101:E103)</f>
        <v>50</v>
      </c>
      <c r="F104" s="10">
        <f>SUM(F101:F103)</f>
        <v>2</v>
      </c>
      <c r="G104" s="11"/>
    </row>
    <row r="105" spans="1:7" ht="15.75" thickBot="1">
      <c r="A105" s="76" t="s">
        <v>2</v>
      </c>
      <c r="B105" s="77"/>
      <c r="C105" s="78" t="str">
        <f>IF(D101="",0,IF(C104&gt;F104,B101,G101))</f>
        <v>BOURGOGNE</v>
      </c>
      <c r="D105" s="78"/>
      <c r="E105" s="78"/>
      <c r="F105" s="78"/>
      <c r="G105" s="79"/>
    </row>
    <row r="106" spans="1:7" ht="15">
      <c r="A106" s="89" t="s">
        <v>49</v>
      </c>
      <c r="B106" s="5" t="str">
        <f>B96</f>
        <v>PAYS DE LOIRE</v>
      </c>
      <c r="C106" s="6">
        <f>IF(B106="",0,IF(D106&gt;E106,1,0))</f>
        <v>0</v>
      </c>
      <c r="D106" s="32">
        <v>22</v>
      </c>
      <c r="E106" s="33">
        <v>25</v>
      </c>
      <c r="F106" s="7">
        <f>IF(G106="",0,IF(E106&gt;D106,1,0))</f>
        <v>1</v>
      </c>
      <c r="G106" s="8" t="str">
        <f>G101</f>
        <v>BOURGOGNE</v>
      </c>
    </row>
    <row r="107" spans="1:7" ht="15">
      <c r="A107" s="90"/>
      <c r="B107" s="12">
        <f>IF(D106="",0,IF(C109&gt;F109,2,1))</f>
        <v>1</v>
      </c>
      <c r="C107" s="3">
        <f>IF(B106="",0,IF(D107&gt;E107,1,0))</f>
        <v>0</v>
      </c>
      <c r="D107" s="34">
        <v>26</v>
      </c>
      <c r="E107" s="35">
        <v>28</v>
      </c>
      <c r="F107" s="4">
        <f>IF(G106="",0,IF(E107&gt;D107,1,0))</f>
        <v>1</v>
      </c>
      <c r="G107" s="13">
        <f>IF(E106="",0,IF(F109&gt;C109,2,1))</f>
        <v>2</v>
      </c>
    </row>
    <row r="108" spans="1:7" ht="15">
      <c r="A108" s="90"/>
      <c r="B108" s="12">
        <f>IF(D106="",0,IF(C109&gt;F109,1,0))</f>
        <v>0</v>
      </c>
      <c r="C108" s="3">
        <f>IF(B106="",0,IF(D108&gt;E108,1,0))</f>
        <v>0</v>
      </c>
      <c r="D108" s="34"/>
      <c r="E108" s="35"/>
      <c r="F108" s="4">
        <f>IF(G106="",0,IF(E108&gt;D108,1,0))</f>
        <v>0</v>
      </c>
      <c r="G108" s="13">
        <f>IF(E106="",0,IF(F109&gt;C109,1,0))</f>
        <v>1</v>
      </c>
    </row>
    <row r="109" spans="1:7" ht="15.75" thickBot="1">
      <c r="A109" s="91"/>
      <c r="B109" s="9"/>
      <c r="C109" s="10">
        <f>SUM(C106:C108)</f>
        <v>0</v>
      </c>
      <c r="D109" s="10">
        <f>SUM(D106:D108)</f>
        <v>48</v>
      </c>
      <c r="E109" s="10">
        <f>SUM(E106:E108)</f>
        <v>53</v>
      </c>
      <c r="F109" s="10">
        <f>SUM(F106:F108)</f>
        <v>2</v>
      </c>
      <c r="G109" s="11"/>
    </row>
    <row r="110" spans="1:7" ht="15.75" thickBot="1">
      <c r="A110" s="76" t="s">
        <v>2</v>
      </c>
      <c r="B110" s="77"/>
      <c r="C110" s="78" t="str">
        <f>IF(D106="",0,IF(C109&gt;F109,B106,G106))</f>
        <v>BOURGOGNE</v>
      </c>
      <c r="D110" s="78"/>
      <c r="E110" s="78"/>
      <c r="F110" s="78"/>
      <c r="G110" s="79"/>
    </row>
    <row r="111" spans="1:7" ht="15">
      <c r="A111" s="89" t="s">
        <v>3</v>
      </c>
      <c r="B111" s="5" t="str">
        <f>B101</f>
        <v>CHAMPAGNE</v>
      </c>
      <c r="C111" s="6">
        <f>IF(B111="",0,IF(D111&gt;E111,1,0))</f>
        <v>0</v>
      </c>
      <c r="D111" s="32">
        <v>8</v>
      </c>
      <c r="E111" s="33">
        <v>25</v>
      </c>
      <c r="F111" s="7">
        <f>IF(G111="",0,IF(E111&gt;D111,1,0))</f>
        <v>1</v>
      </c>
      <c r="G111" s="8" t="str">
        <f>G96</f>
        <v>COTE D'AZUR 1</v>
      </c>
    </row>
    <row r="112" spans="1:7" ht="15">
      <c r="A112" s="90"/>
      <c r="B112" s="12">
        <f>IF(D111="",0,IF(C114&gt;F114,2,1))</f>
        <v>1</v>
      </c>
      <c r="C112" s="3">
        <f>IF(B111="",0,IF(D112&gt;E112,1,0))</f>
        <v>0</v>
      </c>
      <c r="D112" s="34">
        <v>15</v>
      </c>
      <c r="E112" s="35">
        <v>25</v>
      </c>
      <c r="F112" s="4">
        <f>IF(G111="",0,IF(E112&gt;D112,1,0))</f>
        <v>1</v>
      </c>
      <c r="G112" s="13">
        <f>IF(E111="",0,IF(F114&gt;C114,2,1))</f>
        <v>2</v>
      </c>
    </row>
    <row r="113" spans="1:7" ht="15">
      <c r="A113" s="90"/>
      <c r="B113" s="12">
        <f>IF(D111="",0,IF(C114&gt;F114,1,0))</f>
        <v>0</v>
      </c>
      <c r="C113" s="3">
        <f>IF(B111="",0,IF(D113&gt;E113,1,0))</f>
        <v>0</v>
      </c>
      <c r="D113" s="34"/>
      <c r="E113" s="35"/>
      <c r="F113" s="4">
        <f>IF(G111="",0,IF(E113&gt;D113,1,0))</f>
        <v>0</v>
      </c>
      <c r="G113" s="13">
        <f>IF(E111="",0,IF(F114&gt;C114,1,0))</f>
        <v>1</v>
      </c>
    </row>
    <row r="114" spans="1:7" ht="15.75" thickBot="1">
      <c r="A114" s="91"/>
      <c r="B114" s="9"/>
      <c r="C114" s="10">
        <f>SUM(C111:C113)</f>
        <v>0</v>
      </c>
      <c r="D114" s="10">
        <f>SUM(D111:D113)</f>
        <v>23</v>
      </c>
      <c r="E114" s="10">
        <f>SUM(E111:E113)</f>
        <v>50</v>
      </c>
      <c r="F114" s="10">
        <f>SUM(F111:F113)</f>
        <v>2</v>
      </c>
      <c r="G114" s="11"/>
    </row>
    <row r="115" spans="1:7" ht="15.75" thickBot="1">
      <c r="A115" s="92" t="s">
        <v>2</v>
      </c>
      <c r="B115" s="93"/>
      <c r="C115" s="94" t="str">
        <f>IF(D111="",0,IF(C114&gt;F114,B111,G111))</f>
        <v>COTE D'AZUR 1</v>
      </c>
      <c r="D115" s="94"/>
      <c r="E115" s="94"/>
      <c r="F115" s="94"/>
      <c r="G115" s="95"/>
    </row>
    <row r="117" spans="1:8" ht="15">
      <c r="A117" s="26">
        <f>IF(C117="",0,IF(C117&gt;F117,1,0))</f>
        <v>0</v>
      </c>
      <c r="B117" s="38" t="str">
        <f>B106</f>
        <v>PAYS DE LOIRE</v>
      </c>
      <c r="C117" s="56">
        <v>0</v>
      </c>
      <c r="D117" s="56">
        <v>29</v>
      </c>
      <c r="E117" s="56">
        <v>50</v>
      </c>
      <c r="F117" s="56">
        <v>2</v>
      </c>
      <c r="G117" s="38" t="str">
        <f>B101</f>
        <v>CHAMPAGNE</v>
      </c>
      <c r="H117" s="26">
        <f>IF(F117="",0,IF(F117&gt;C117,1,0))</f>
        <v>1</v>
      </c>
    </row>
    <row r="118" spans="1:8" ht="15">
      <c r="A118" s="26">
        <f>IF(C118="",0,IF(C118&gt;F118,1,0))</f>
        <v>1</v>
      </c>
      <c r="B118" s="38" t="str">
        <f>G96</f>
        <v>COTE D'AZUR 1</v>
      </c>
      <c r="C118" s="56">
        <v>2</v>
      </c>
      <c r="D118" s="56">
        <v>50</v>
      </c>
      <c r="E118" s="56">
        <v>19</v>
      </c>
      <c r="F118" s="56">
        <v>0</v>
      </c>
      <c r="G118" s="38" t="str">
        <f>G101</f>
        <v>BOURGOGNE</v>
      </c>
      <c r="H118" s="26">
        <f>IF(F118="",0,IF(F118&gt;C118,1,0))</f>
        <v>0</v>
      </c>
    </row>
  </sheetData>
  <sheetProtection sheet="1" objects="1" scenarios="1" selectLockedCells="1"/>
  <mergeCells count="64">
    <mergeCell ref="A106:A109"/>
    <mergeCell ref="A110:B110"/>
    <mergeCell ref="C110:G110"/>
    <mergeCell ref="A111:A114"/>
    <mergeCell ref="A115:B115"/>
    <mergeCell ref="C115:G115"/>
    <mergeCell ref="I65:J65"/>
    <mergeCell ref="A70:A73"/>
    <mergeCell ref="A74:B74"/>
    <mergeCell ref="C74:G74"/>
    <mergeCell ref="A101:A104"/>
    <mergeCell ref="A79:B79"/>
    <mergeCell ref="C79:G79"/>
    <mergeCell ref="A80:A83"/>
    <mergeCell ref="A84:B84"/>
    <mergeCell ref="C84:G84"/>
    <mergeCell ref="A94:G94"/>
    <mergeCell ref="I95:T95"/>
    <mergeCell ref="A96:A99"/>
    <mergeCell ref="I96:J96"/>
    <mergeCell ref="A100:B100"/>
    <mergeCell ref="C100:G100"/>
    <mergeCell ref="A65:A68"/>
    <mergeCell ref="A38:B38"/>
    <mergeCell ref="C38:G38"/>
    <mergeCell ref="A39:A42"/>
    <mergeCell ref="A43:B43"/>
    <mergeCell ref="C43:G43"/>
    <mergeCell ref="A44:A47"/>
    <mergeCell ref="C48:G48"/>
    <mergeCell ref="A53:B53"/>
    <mergeCell ref="C53:G53"/>
    <mergeCell ref="I2:T2"/>
    <mergeCell ref="I3:J3"/>
    <mergeCell ref="I33:T33"/>
    <mergeCell ref="I34:J34"/>
    <mergeCell ref="A64:G64"/>
    <mergeCell ref="A63:G63"/>
    <mergeCell ref="A32:G32"/>
    <mergeCell ref="A33:G33"/>
    <mergeCell ref="I64:T64"/>
    <mergeCell ref="A8:A11"/>
    <mergeCell ref="A12:B12"/>
    <mergeCell ref="C12:G12"/>
    <mergeCell ref="A13:A16"/>
    <mergeCell ref="A17:B17"/>
    <mergeCell ref="C17:G17"/>
    <mergeCell ref="A48:B48"/>
    <mergeCell ref="A1:G1"/>
    <mergeCell ref="A2:G2"/>
    <mergeCell ref="A3:A6"/>
    <mergeCell ref="A7:B7"/>
    <mergeCell ref="C7:G7"/>
    <mergeCell ref="A105:B105"/>
    <mergeCell ref="C105:G105"/>
    <mergeCell ref="A69:B69"/>
    <mergeCell ref="C69:G69"/>
    <mergeCell ref="A95:G95"/>
    <mergeCell ref="A75:A78"/>
    <mergeCell ref="A18:A21"/>
    <mergeCell ref="A22:B22"/>
    <mergeCell ref="C22:G22"/>
    <mergeCell ref="A49:A52"/>
    <mergeCell ref="A34:A37"/>
  </mergeCells>
  <printOptions/>
  <pageMargins left="0.29" right="0.15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T71"/>
  <sheetViews>
    <sheetView zoomScalePageLayoutView="0" workbookViewId="0" topLeftCell="A1">
      <selection activeCell="O10" sqref="O10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8" max="8" width="1.28515625" style="1" customWidth="1"/>
    <col min="9" max="9" width="2.28125" style="1" customWidth="1"/>
    <col min="10" max="10" width="17.7109375" style="1" customWidth="1"/>
    <col min="11" max="14" width="4.7109375" style="1" customWidth="1"/>
    <col min="15" max="16" width="5.7109375" style="1" customWidth="1"/>
    <col min="17" max="17" width="6.7109375" style="1" customWidth="1"/>
    <col min="18" max="19" width="5.7109375" style="1" customWidth="1"/>
    <col min="20" max="20" width="6.7109375" style="1" customWidth="1"/>
    <col min="21" max="21" width="7.7109375" style="1" customWidth="1"/>
    <col min="22" max="16384" width="11.421875" style="1" customWidth="1"/>
  </cols>
  <sheetData>
    <row r="1" spans="1:7" ht="29.25" thickBot="1">
      <c r="A1" s="70" t="s">
        <v>53</v>
      </c>
      <c r="B1" s="71"/>
      <c r="C1" s="71"/>
      <c r="D1" s="71"/>
      <c r="E1" s="71"/>
      <c r="F1" s="71"/>
      <c r="G1" s="72"/>
    </row>
    <row r="2" spans="1:20" ht="29.25" thickBot="1">
      <c r="A2" s="73" t="s">
        <v>107</v>
      </c>
      <c r="B2" s="74"/>
      <c r="C2" s="74"/>
      <c r="D2" s="74"/>
      <c r="E2" s="74"/>
      <c r="F2" s="74"/>
      <c r="G2" s="75"/>
      <c r="I2" s="85" t="s">
        <v>5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5.75" thickBot="1">
      <c r="A3" s="80" t="s">
        <v>46</v>
      </c>
      <c r="B3" s="5" t="str">
        <f>'TOUR 1 masculin'!J42</f>
        <v>HAUTE NORMANDIE</v>
      </c>
      <c r="C3" s="6">
        <f>IF(B3="",0,IF(D3&gt;E3,1,0))</f>
        <v>0</v>
      </c>
      <c r="D3" s="32">
        <v>10</v>
      </c>
      <c r="E3" s="33">
        <v>25</v>
      </c>
      <c r="F3" s="7">
        <f>IF(G3="",0,IF(E3&gt;D3,1,0))</f>
        <v>1</v>
      </c>
      <c r="G3" s="8" t="str">
        <f>'TOUR 1 masculin'!J60</f>
        <v>BASSE NORMANDIE</v>
      </c>
      <c r="I3" s="83" t="s">
        <v>6</v>
      </c>
      <c r="J3" s="84"/>
      <c r="K3" s="31" t="s">
        <v>7</v>
      </c>
      <c r="L3" s="31" t="s">
        <v>8</v>
      </c>
      <c r="M3" s="31" t="s">
        <v>9</v>
      </c>
      <c r="N3" s="31" t="s">
        <v>10</v>
      </c>
      <c r="O3" s="31" t="s">
        <v>14</v>
      </c>
      <c r="P3" s="31" t="s">
        <v>15</v>
      </c>
      <c r="Q3" s="31" t="s">
        <v>13</v>
      </c>
      <c r="R3" s="31" t="s">
        <v>11</v>
      </c>
      <c r="S3" s="31" t="s">
        <v>12</v>
      </c>
      <c r="T3" s="22" t="s">
        <v>13</v>
      </c>
    </row>
    <row r="4" spans="1:20" ht="15">
      <c r="A4" s="81"/>
      <c r="B4" s="12">
        <f>IF(D3="",0,IF(C6&gt;F6,2,1))</f>
        <v>1</v>
      </c>
      <c r="C4" s="3">
        <f>IF(B3="",0,IF(D4&gt;E4,1,0))</f>
        <v>0</v>
      </c>
      <c r="D4" s="34">
        <v>18</v>
      </c>
      <c r="E4" s="35">
        <v>25</v>
      </c>
      <c r="F4" s="4">
        <f>IF(G3="",0,IF(E4&gt;D4,1,0))</f>
        <v>1</v>
      </c>
      <c r="G4" s="13">
        <f>IF(E3="",0,IF(F6&gt;C6,2,1))</f>
        <v>2</v>
      </c>
      <c r="I4" s="15">
        <v>1</v>
      </c>
      <c r="J4" s="20" t="str">
        <f>$G$3</f>
        <v>BASSE NORMANDIE</v>
      </c>
      <c r="K4" s="20">
        <f>(M4*2)+(N4*1)</f>
        <v>4</v>
      </c>
      <c r="L4" s="20">
        <f>$G$10+$B$10+$B$5+$G$5</f>
        <v>2</v>
      </c>
      <c r="M4" s="20">
        <f>$G$5+$G$10</f>
        <v>2</v>
      </c>
      <c r="N4" s="20">
        <f>$B$5+$B$10</f>
        <v>0</v>
      </c>
      <c r="O4" s="20">
        <f>$F$6+$F$11</f>
        <v>4</v>
      </c>
      <c r="P4" s="20">
        <f>$C$6+$C$11</f>
        <v>0</v>
      </c>
      <c r="Q4" s="66" t="str">
        <f>IF(P4=0,"MAX",O4/P4)</f>
        <v>MAX</v>
      </c>
      <c r="R4" s="20">
        <f>$E$6+$E$11</f>
        <v>100</v>
      </c>
      <c r="S4" s="20">
        <f>$D$6+$D$11</f>
        <v>66</v>
      </c>
      <c r="T4" s="61">
        <f>IF(S4=0,"MAX",R4/S4)</f>
        <v>1.5151515151515151</v>
      </c>
    </row>
    <row r="5" spans="1:20" ht="15">
      <c r="A5" s="81"/>
      <c r="B5" s="12">
        <f>IF(D3="",0,IF(C6&gt;F6,1,0))</f>
        <v>0</v>
      </c>
      <c r="C5" s="3">
        <f>IF(B3="",0,IF(D5&gt;E5,1,0))</f>
        <v>0</v>
      </c>
      <c r="D5" s="34"/>
      <c r="E5" s="35"/>
      <c r="F5" s="4">
        <f>IF(G3="",0,IF(E5&gt;D5,1,0))</f>
        <v>0</v>
      </c>
      <c r="G5" s="13">
        <f>IF(E3="",0,IF(F6&gt;C6,1,0))</f>
        <v>1</v>
      </c>
      <c r="I5" s="16">
        <v>2</v>
      </c>
      <c r="J5" s="2" t="str">
        <f>$B$8</f>
        <v>COTE D'AZUR 2</v>
      </c>
      <c r="K5" s="2">
        <f>(M5*2)+(N5*1)</f>
        <v>3</v>
      </c>
      <c r="L5" s="2">
        <f>$B$15+$G$15+$G$10+$B$10</f>
        <v>2</v>
      </c>
      <c r="M5" s="2">
        <f>$B$10+$B$15</f>
        <v>1</v>
      </c>
      <c r="N5" s="2">
        <f>$G$10+$G$15</f>
        <v>1</v>
      </c>
      <c r="O5" s="2">
        <f>$C$11+$C$16</f>
        <v>2</v>
      </c>
      <c r="P5" s="2">
        <f>$F$11+$F$16</f>
        <v>2</v>
      </c>
      <c r="Q5" s="67">
        <f>IF(P5=0,"MAX",O5/P5)</f>
        <v>1</v>
      </c>
      <c r="R5" s="2">
        <f>$D$11+$D$16</f>
        <v>88</v>
      </c>
      <c r="S5" s="2">
        <f>$E$11+$E$16</f>
        <v>79</v>
      </c>
      <c r="T5" s="62">
        <f>IF(S5=0,"MAX",R5/S5)</f>
        <v>1.1139240506329113</v>
      </c>
    </row>
    <row r="6" spans="1:20" ht="15.75" thickBot="1">
      <c r="A6" s="82"/>
      <c r="B6" s="9"/>
      <c r="C6" s="10">
        <f>SUM(C3:C5)</f>
        <v>0</v>
      </c>
      <c r="D6" s="10">
        <f>SUM(D3:D5)</f>
        <v>28</v>
      </c>
      <c r="E6" s="10">
        <f>SUM(E3:E5)</f>
        <v>50</v>
      </c>
      <c r="F6" s="10">
        <f>SUM(F3:F5)</f>
        <v>2</v>
      </c>
      <c r="G6" s="11"/>
      <c r="I6" s="17">
        <v>3</v>
      </c>
      <c r="J6" s="10" t="str">
        <f>$B$3</f>
        <v>HAUTE NORMANDIE</v>
      </c>
      <c r="K6" s="10">
        <f>(M6*2)+(N6*1)</f>
        <v>2</v>
      </c>
      <c r="L6" s="10">
        <f>$B$5+$G$5+$G$15+$B$15</f>
        <v>2</v>
      </c>
      <c r="M6" s="10">
        <f>$B$5+$G$15</f>
        <v>0</v>
      </c>
      <c r="N6" s="10">
        <f>$G$5+$B$15</f>
        <v>2</v>
      </c>
      <c r="O6" s="10">
        <f>$C$6+$F$16</f>
        <v>0</v>
      </c>
      <c r="P6" s="10">
        <f>$F$6+$C$16</f>
        <v>4</v>
      </c>
      <c r="Q6" s="68">
        <f>IF(P6=0,"MAX",O6/P6)</f>
        <v>0</v>
      </c>
      <c r="R6" s="10">
        <f>$D$6+$E$16</f>
        <v>57</v>
      </c>
      <c r="S6" s="10">
        <f>$E$6+$D$16</f>
        <v>100</v>
      </c>
      <c r="T6" s="58">
        <f>IF(S6=0,"MAX",R6/S6)</f>
        <v>0.57</v>
      </c>
    </row>
    <row r="7" spans="1:7" ht="15.75" thickBot="1">
      <c r="A7" s="76" t="s">
        <v>2</v>
      </c>
      <c r="B7" s="77"/>
      <c r="C7" s="78" t="str">
        <f>IF(D3="",0,IF(C6&gt;F6,B3,G3))</f>
        <v>BASSE NORMANDIE</v>
      </c>
      <c r="D7" s="78"/>
      <c r="E7" s="78"/>
      <c r="F7" s="78"/>
      <c r="G7" s="79"/>
    </row>
    <row r="8" spans="1:20" ht="15">
      <c r="A8" s="80" t="s">
        <v>47</v>
      </c>
      <c r="B8" s="5" t="str">
        <f>'TOUR 1 masculin'!J6</f>
        <v>COTE D'AZUR 2</v>
      </c>
      <c r="C8" s="6">
        <f>IF(B8="",0,IF(D8&gt;E8,1,0))</f>
        <v>0</v>
      </c>
      <c r="D8" s="32">
        <v>21</v>
      </c>
      <c r="E8" s="33">
        <v>25</v>
      </c>
      <c r="F8" s="7">
        <f>IF(G8="",0,IF(E8&gt;D8,1,0))</f>
        <v>1</v>
      </c>
      <c r="G8" s="8" t="str">
        <f>G3</f>
        <v>BASSE NORMANDIE</v>
      </c>
      <c r="Q8" s="14"/>
      <c r="S8" s="14"/>
      <c r="T8" s="14"/>
    </row>
    <row r="9" spans="1:7" ht="15">
      <c r="A9" s="81"/>
      <c r="B9" s="12">
        <f>IF(D8="",0,IF(C11&gt;F11,2,1))</f>
        <v>1</v>
      </c>
      <c r="C9" s="3">
        <f>IF(B8="",0,IF(D9&gt;E9,1,0))</f>
        <v>0</v>
      </c>
      <c r="D9" s="34">
        <v>17</v>
      </c>
      <c r="E9" s="35">
        <v>25</v>
      </c>
      <c r="F9" s="4">
        <f>IF(G8="",0,IF(E9&gt;D9,1,0))</f>
        <v>1</v>
      </c>
      <c r="G9" s="13">
        <f>IF(E8="",0,IF(F11&gt;C11,2,1))</f>
        <v>2</v>
      </c>
    </row>
    <row r="10" spans="1:7" ht="15">
      <c r="A10" s="81"/>
      <c r="B10" s="12">
        <f>IF(D8="",0,IF(C11&gt;F11,1,0))</f>
        <v>0</v>
      </c>
      <c r="C10" s="3">
        <f>IF(B8="",0,IF(D10&gt;E10,1,0))</f>
        <v>0</v>
      </c>
      <c r="D10" s="34"/>
      <c r="E10" s="35"/>
      <c r="F10" s="4">
        <f>IF(G8="",0,IF(E10&gt;D10,1,0))</f>
        <v>0</v>
      </c>
      <c r="G10" s="13">
        <f>IF(E8="",0,IF(F11&gt;C11,1,0))</f>
        <v>1</v>
      </c>
    </row>
    <row r="11" spans="1:7" ht="15.75" thickBot="1">
      <c r="A11" s="82"/>
      <c r="B11" s="9"/>
      <c r="C11" s="10">
        <f>SUM(C8:C10)</f>
        <v>0</v>
      </c>
      <c r="D11" s="10">
        <f>SUM(D8:D10)</f>
        <v>38</v>
      </c>
      <c r="E11" s="10">
        <f>SUM(E8:E10)</f>
        <v>50</v>
      </c>
      <c r="F11" s="10">
        <f>SUM(F8:F10)</f>
        <v>2</v>
      </c>
      <c r="G11" s="11"/>
    </row>
    <row r="12" spans="1:7" ht="15.75" thickBot="1">
      <c r="A12" s="76" t="s">
        <v>2</v>
      </c>
      <c r="B12" s="77"/>
      <c r="C12" s="78" t="str">
        <f>IF(D8="",0,IF(C11&gt;F11,B8,G8))</f>
        <v>BASSE NORMANDIE</v>
      </c>
      <c r="D12" s="78"/>
      <c r="E12" s="78"/>
      <c r="F12" s="78"/>
      <c r="G12" s="79"/>
    </row>
    <row r="13" spans="1:20" ht="15">
      <c r="A13" s="89" t="s">
        <v>49</v>
      </c>
      <c r="B13" s="5" t="str">
        <f>B8</f>
        <v>COTE D'AZUR 2</v>
      </c>
      <c r="C13" s="6">
        <f>IF(B13="",0,IF(D13&gt;E13,1,0))</f>
        <v>1</v>
      </c>
      <c r="D13" s="32">
        <v>25</v>
      </c>
      <c r="E13" s="33">
        <v>12</v>
      </c>
      <c r="F13" s="7">
        <f>IF(G13="",0,IF(E13&gt;D13,1,0))</f>
        <v>0</v>
      </c>
      <c r="G13" s="8" t="str">
        <f>B3</f>
        <v>HAUTE NORMANDIE</v>
      </c>
      <c r="Q13" s="14"/>
      <c r="S13" s="14"/>
      <c r="T13" s="14"/>
    </row>
    <row r="14" spans="1:7" ht="15">
      <c r="A14" s="90"/>
      <c r="B14" s="12">
        <f>IF(D13="",0,IF(C16&gt;F16,2,1))</f>
        <v>2</v>
      </c>
      <c r="C14" s="3">
        <f>IF(B13="",0,IF(D14&gt;E14,1,0))</f>
        <v>1</v>
      </c>
      <c r="D14" s="34">
        <v>25</v>
      </c>
      <c r="E14" s="35">
        <v>17</v>
      </c>
      <c r="F14" s="4">
        <f>IF(G13="",0,IF(E14&gt;D14,1,0))</f>
        <v>0</v>
      </c>
      <c r="G14" s="13">
        <f>IF(E13="",0,IF(F16&gt;C16,2,1))</f>
        <v>1</v>
      </c>
    </row>
    <row r="15" spans="1:7" ht="15">
      <c r="A15" s="90"/>
      <c r="B15" s="12">
        <f>IF(D13="",0,IF(C16&gt;F16,1,0))</f>
        <v>1</v>
      </c>
      <c r="C15" s="3">
        <f>IF(B13="",0,IF(D15&gt;E15,1,0))</f>
        <v>0</v>
      </c>
      <c r="D15" s="34"/>
      <c r="E15" s="35"/>
      <c r="F15" s="4">
        <f>IF(G13="",0,IF(E15&gt;D15,1,0))</f>
        <v>0</v>
      </c>
      <c r="G15" s="13">
        <f>IF(E13="",0,IF(F16&gt;C16,1,0))</f>
        <v>0</v>
      </c>
    </row>
    <row r="16" spans="1:7" ht="15.75" thickBot="1">
      <c r="A16" s="91"/>
      <c r="B16" s="9"/>
      <c r="C16" s="10">
        <f>SUM(C13:C15)</f>
        <v>2</v>
      </c>
      <c r="D16" s="10">
        <f>SUM(D13:D15)</f>
        <v>50</v>
      </c>
      <c r="E16" s="10">
        <f>SUM(E13:E15)</f>
        <v>29</v>
      </c>
      <c r="F16" s="10">
        <f>SUM(F13:F15)</f>
        <v>0</v>
      </c>
      <c r="G16" s="11"/>
    </row>
    <row r="17" spans="1:7" ht="15.75" thickBot="1">
      <c r="A17" s="76" t="s">
        <v>2</v>
      </c>
      <c r="B17" s="77"/>
      <c r="C17" s="78" t="str">
        <f>IF(D13="",0,IF(C16&gt;F16,B13,G13))</f>
        <v>COTE D'AZUR 2</v>
      </c>
      <c r="D17" s="78"/>
      <c r="E17" s="78"/>
      <c r="F17" s="78"/>
      <c r="G17" s="79"/>
    </row>
    <row r="27" ht="15.75" thickBot="1"/>
    <row r="28" spans="1:7" ht="29.25" thickBot="1">
      <c r="A28" s="70" t="s">
        <v>54</v>
      </c>
      <c r="B28" s="71"/>
      <c r="C28" s="71"/>
      <c r="D28" s="71"/>
      <c r="E28" s="71"/>
      <c r="F28" s="71"/>
      <c r="G28" s="72"/>
    </row>
    <row r="29" spans="1:20" ht="29.25" thickBot="1">
      <c r="A29" s="73" t="s">
        <v>105</v>
      </c>
      <c r="B29" s="74"/>
      <c r="C29" s="74"/>
      <c r="D29" s="74"/>
      <c r="E29" s="74"/>
      <c r="F29" s="74"/>
      <c r="G29" s="75"/>
      <c r="I29" s="85" t="s">
        <v>5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</row>
    <row r="30" spans="1:20" ht="15.75" thickBot="1">
      <c r="A30" s="80" t="s">
        <v>46</v>
      </c>
      <c r="B30" s="5" t="str">
        <f>'TOUR 1 masculin'!J116</f>
        <v>IDF EST</v>
      </c>
      <c r="C30" s="6">
        <f>IF(B30="",0,IF(D30&gt;E30,1,0))</f>
        <v>0</v>
      </c>
      <c r="D30" s="32">
        <v>24</v>
      </c>
      <c r="E30" s="33">
        <v>26</v>
      </c>
      <c r="F30" s="7">
        <f>IF(G30="",0,IF(E30&gt;D30,1,0))</f>
        <v>1</v>
      </c>
      <c r="G30" s="8" t="str">
        <f>'TOUR 1 masculin'!J144</f>
        <v>N. CALEDONIE</v>
      </c>
      <c r="I30" s="83" t="s">
        <v>6</v>
      </c>
      <c r="J30" s="84"/>
      <c r="K30" s="31" t="s">
        <v>7</v>
      </c>
      <c r="L30" s="31" t="s">
        <v>8</v>
      </c>
      <c r="M30" s="31" t="s">
        <v>9</v>
      </c>
      <c r="N30" s="31" t="s">
        <v>10</v>
      </c>
      <c r="O30" s="31" t="s">
        <v>14</v>
      </c>
      <c r="P30" s="31" t="s">
        <v>15</v>
      </c>
      <c r="Q30" s="31" t="s">
        <v>13</v>
      </c>
      <c r="R30" s="31" t="s">
        <v>11</v>
      </c>
      <c r="S30" s="31" t="s">
        <v>12</v>
      </c>
      <c r="T30" s="22" t="s">
        <v>13</v>
      </c>
    </row>
    <row r="31" spans="1:20" ht="15">
      <c r="A31" s="81"/>
      <c r="B31" s="12">
        <f>IF(D30="",0,IF(C33&gt;F33,2,1))</f>
        <v>1</v>
      </c>
      <c r="C31" s="3">
        <f>IF(B30="",0,IF(D31&gt;E31,1,0))</f>
        <v>0</v>
      </c>
      <c r="D31" s="34">
        <v>21</v>
      </c>
      <c r="E31" s="35">
        <v>25</v>
      </c>
      <c r="F31" s="4">
        <f>IF(G30="",0,IF(E31&gt;D31,1,0))</f>
        <v>1</v>
      </c>
      <c r="G31" s="13">
        <f>IF(E30="",0,IF(F33&gt;C33,2,1))</f>
        <v>2</v>
      </c>
      <c r="I31" s="15">
        <v>1</v>
      </c>
      <c r="J31" s="20" t="str">
        <f>$B$35</f>
        <v>CENTRE</v>
      </c>
      <c r="K31" s="20">
        <f>(M31*2)+(N31*1)</f>
        <v>4</v>
      </c>
      <c r="L31" s="20">
        <f>$B$37+$G$37+$B$42+$G$42</f>
        <v>2</v>
      </c>
      <c r="M31" s="20">
        <f>$B$37+$B$42</f>
        <v>2</v>
      </c>
      <c r="N31" s="20">
        <f>$G$37+$G$42</f>
        <v>0</v>
      </c>
      <c r="O31" s="20">
        <f>$C$43+$C$38</f>
        <v>4</v>
      </c>
      <c r="P31" s="20">
        <f>$F$38+$F$43</f>
        <v>0</v>
      </c>
      <c r="Q31" s="66" t="str">
        <f>IF(P31=0,"MAX",O31/P31)</f>
        <v>MAX</v>
      </c>
      <c r="R31" s="20">
        <f>$D$38+$D$43</f>
        <v>100</v>
      </c>
      <c r="S31" s="20">
        <f>$E$38+$E$43</f>
        <v>62</v>
      </c>
      <c r="T31" s="61">
        <f>IF(S31=0,"MAX",R31/S31)</f>
        <v>1.6129032258064515</v>
      </c>
    </row>
    <row r="32" spans="1:20" ht="15">
      <c r="A32" s="81"/>
      <c r="B32" s="12">
        <f>IF(D30="",0,IF(C33&gt;F33,1,0))</f>
        <v>0</v>
      </c>
      <c r="C32" s="3">
        <f>IF(B30="",0,IF(D32&gt;E32,1,0))</f>
        <v>0</v>
      </c>
      <c r="D32" s="34"/>
      <c r="E32" s="35"/>
      <c r="F32" s="4">
        <f>IF(G30="",0,IF(E32&gt;D32,1,0))</f>
        <v>0</v>
      </c>
      <c r="G32" s="13">
        <f>IF(E30="",0,IF(F33&gt;C33,1,0))</f>
        <v>1</v>
      </c>
      <c r="I32" s="16">
        <v>2</v>
      </c>
      <c r="J32" s="2" t="str">
        <f>$G$30</f>
        <v>N. CALEDONIE</v>
      </c>
      <c r="K32" s="2">
        <f>(M32*2)+(N32*1)</f>
        <v>3</v>
      </c>
      <c r="L32" s="2">
        <f>$B$37+$G$37+$B$32+$G$32</f>
        <v>2</v>
      </c>
      <c r="M32" s="2">
        <f>$G$32+$G$37</f>
        <v>1</v>
      </c>
      <c r="N32" s="2">
        <f>$B$37+$B$32</f>
        <v>1</v>
      </c>
      <c r="O32" s="2">
        <f>$F$38+$F$33</f>
        <v>2</v>
      </c>
      <c r="P32" s="2">
        <f>$C$33+$C$38</f>
        <v>2</v>
      </c>
      <c r="Q32" s="67">
        <f>IF(P32=0,"MAX",O32/P32)</f>
        <v>1</v>
      </c>
      <c r="R32" s="2">
        <f>$E$33+$E$38</f>
        <v>76</v>
      </c>
      <c r="S32" s="2">
        <f>$D$38+$D$33</f>
        <v>95</v>
      </c>
      <c r="T32" s="62">
        <f>IF(S32=0,"MAX",R32/S32)</f>
        <v>0.8</v>
      </c>
    </row>
    <row r="33" spans="1:20" ht="15.75" thickBot="1">
      <c r="A33" s="82"/>
      <c r="B33" s="9"/>
      <c r="C33" s="10">
        <f>SUM(C30:C32)</f>
        <v>0</v>
      </c>
      <c r="D33" s="10">
        <f>SUM(D30:D32)</f>
        <v>45</v>
      </c>
      <c r="E33" s="10">
        <f>SUM(E30:E32)</f>
        <v>51</v>
      </c>
      <c r="F33" s="10">
        <f>SUM(F30:F32)</f>
        <v>2</v>
      </c>
      <c r="G33" s="11"/>
      <c r="I33" s="17">
        <v>3</v>
      </c>
      <c r="J33" s="10" t="str">
        <f>$B$30</f>
        <v>IDF EST</v>
      </c>
      <c r="K33" s="10">
        <f>(M33*2)+(N33*1)</f>
        <v>2</v>
      </c>
      <c r="L33" s="10">
        <f>$B$32+$G$32+$G$42+$B$42</f>
        <v>2</v>
      </c>
      <c r="M33" s="10">
        <f>$B$32+$G$42</f>
        <v>0</v>
      </c>
      <c r="N33" s="10">
        <f>$G$32+$B$42</f>
        <v>2</v>
      </c>
      <c r="O33" s="10">
        <f>$C$33+$F$43</f>
        <v>0</v>
      </c>
      <c r="P33" s="10">
        <f>$F$33+$C$43</f>
        <v>4</v>
      </c>
      <c r="Q33" s="68">
        <f>IF(P33=0,"MAX",O33/P33)</f>
        <v>0</v>
      </c>
      <c r="R33" s="10">
        <f>$D$33+$E$43</f>
        <v>82</v>
      </c>
      <c r="S33" s="10">
        <f>$E$33+$D$43</f>
        <v>101</v>
      </c>
      <c r="T33" s="58">
        <f>IF(S33=0,"MAX",R33/S33)</f>
        <v>0.8118811881188119</v>
      </c>
    </row>
    <row r="34" spans="1:7" ht="15.75" thickBot="1">
      <c r="A34" s="76" t="s">
        <v>2</v>
      </c>
      <c r="B34" s="77"/>
      <c r="C34" s="78" t="str">
        <f>IF(D30="",0,IF(C33&gt;F33,B30,G30))</f>
        <v>N. CALEDONIE</v>
      </c>
      <c r="D34" s="78"/>
      <c r="E34" s="78"/>
      <c r="F34" s="78"/>
      <c r="G34" s="79"/>
    </row>
    <row r="35" spans="1:20" ht="15">
      <c r="A35" s="80" t="s">
        <v>47</v>
      </c>
      <c r="B35" s="5" t="str">
        <f>'TOUR 1 masculin'!J88</f>
        <v>CENTRE</v>
      </c>
      <c r="C35" s="6">
        <f>IF(B35="",0,IF(D35&gt;E35,1,0))</f>
        <v>1</v>
      </c>
      <c r="D35" s="32">
        <v>25</v>
      </c>
      <c r="E35" s="33">
        <v>11</v>
      </c>
      <c r="F35" s="7">
        <f>IF(G35="",0,IF(E35&gt;D35,1,0))</f>
        <v>0</v>
      </c>
      <c r="G35" s="8" t="str">
        <f>G30</f>
        <v>N. CALEDONIE</v>
      </c>
      <c r="Q35" s="14"/>
      <c r="S35" s="14"/>
      <c r="T35" s="14"/>
    </row>
    <row r="36" spans="1:7" ht="15">
      <c r="A36" s="81"/>
      <c r="B36" s="12">
        <f>IF(D35="",0,IF(C38&gt;F38,2,1))</f>
        <v>2</v>
      </c>
      <c r="C36" s="3">
        <f>IF(B35="",0,IF(D36&gt;E36,1,0))</f>
        <v>1</v>
      </c>
      <c r="D36" s="34">
        <v>25</v>
      </c>
      <c r="E36" s="35">
        <v>14</v>
      </c>
      <c r="F36" s="4">
        <f>IF(G35="",0,IF(E36&gt;D36,1,0))</f>
        <v>0</v>
      </c>
      <c r="G36" s="13">
        <f>IF(E35="",0,IF(F38&gt;C38,2,1))</f>
        <v>1</v>
      </c>
    </row>
    <row r="37" spans="1:7" ht="15">
      <c r="A37" s="81"/>
      <c r="B37" s="12">
        <f>IF(D35="",0,IF(C38&gt;F38,1,0))</f>
        <v>1</v>
      </c>
      <c r="C37" s="3">
        <f>IF(B35="",0,IF(D37&gt;E37,1,0))</f>
        <v>0</v>
      </c>
      <c r="D37" s="34"/>
      <c r="E37" s="35"/>
      <c r="F37" s="4">
        <f>IF(G35="",0,IF(E37&gt;D37,1,0))</f>
        <v>0</v>
      </c>
      <c r="G37" s="13">
        <f>IF(E35="",0,IF(F38&gt;C38,1,0))</f>
        <v>0</v>
      </c>
    </row>
    <row r="38" spans="1:7" ht="15.75" thickBot="1">
      <c r="A38" s="82"/>
      <c r="B38" s="9"/>
      <c r="C38" s="10">
        <f>SUM(C35:C37)</f>
        <v>2</v>
      </c>
      <c r="D38" s="10">
        <f>SUM(D35:D37)</f>
        <v>50</v>
      </c>
      <c r="E38" s="10">
        <f>SUM(E35:E37)</f>
        <v>25</v>
      </c>
      <c r="F38" s="10">
        <f>SUM(F35:F37)</f>
        <v>0</v>
      </c>
      <c r="G38" s="11"/>
    </row>
    <row r="39" spans="1:7" ht="15.75" thickBot="1">
      <c r="A39" s="76" t="s">
        <v>2</v>
      </c>
      <c r="B39" s="77"/>
      <c r="C39" s="78" t="str">
        <f>IF(D35="",0,IF(C38&gt;F38,B35,G35))</f>
        <v>CENTRE</v>
      </c>
      <c r="D39" s="78"/>
      <c r="E39" s="78"/>
      <c r="F39" s="78"/>
      <c r="G39" s="79"/>
    </row>
    <row r="40" spans="1:20" ht="15">
      <c r="A40" s="89" t="s">
        <v>49</v>
      </c>
      <c r="B40" s="5" t="str">
        <f>B35</f>
        <v>CENTRE</v>
      </c>
      <c r="C40" s="6">
        <f>IF(B40="",0,IF(D40&gt;E40,1,0))</f>
        <v>1</v>
      </c>
      <c r="D40" s="32">
        <v>25</v>
      </c>
      <c r="E40" s="33">
        <v>14</v>
      </c>
      <c r="F40" s="7">
        <f>IF(G40="",0,IF(E40&gt;D40,1,0))</f>
        <v>0</v>
      </c>
      <c r="G40" s="8" t="str">
        <f>B30</f>
        <v>IDF EST</v>
      </c>
      <c r="Q40" s="14"/>
      <c r="S40" s="14"/>
      <c r="T40" s="14"/>
    </row>
    <row r="41" spans="1:7" ht="15">
      <c r="A41" s="90"/>
      <c r="B41" s="12">
        <f>IF(D40="",0,IF(C43&gt;F43,2,1))</f>
        <v>2</v>
      </c>
      <c r="C41" s="3">
        <f>IF(B40="",0,IF(D41&gt;E41,1,0))</f>
        <v>1</v>
      </c>
      <c r="D41" s="34">
        <v>25</v>
      </c>
      <c r="E41" s="35">
        <v>23</v>
      </c>
      <c r="F41" s="4">
        <f>IF(G40="",0,IF(E41&gt;D41,1,0))</f>
        <v>0</v>
      </c>
      <c r="G41" s="13">
        <f>IF(E40="",0,IF(F43&gt;C43,2,1))</f>
        <v>1</v>
      </c>
    </row>
    <row r="42" spans="1:7" ht="15">
      <c r="A42" s="90"/>
      <c r="B42" s="12">
        <f>IF(D40="",0,IF(C43&gt;F43,1,0))</f>
        <v>1</v>
      </c>
      <c r="C42" s="3">
        <f>IF(B40="",0,IF(D42&gt;E42,1,0))</f>
        <v>0</v>
      </c>
      <c r="D42" s="34"/>
      <c r="E42" s="35"/>
      <c r="F42" s="4">
        <f>IF(G40="",0,IF(E42&gt;D42,1,0))</f>
        <v>0</v>
      </c>
      <c r="G42" s="13">
        <f>IF(E40="",0,IF(F43&gt;C43,1,0))</f>
        <v>0</v>
      </c>
    </row>
    <row r="43" spans="1:7" ht="15.75" thickBot="1">
      <c r="A43" s="91"/>
      <c r="B43" s="9"/>
      <c r="C43" s="10">
        <f>SUM(C40:C42)</f>
        <v>2</v>
      </c>
      <c r="D43" s="10">
        <f>SUM(D40:D42)</f>
        <v>50</v>
      </c>
      <c r="E43" s="10">
        <f>SUM(E40:E42)</f>
        <v>37</v>
      </c>
      <c r="F43" s="10">
        <f>SUM(F40:F42)</f>
        <v>0</v>
      </c>
      <c r="G43" s="11"/>
    </row>
    <row r="44" spans="1:7" ht="15.75" thickBot="1">
      <c r="A44" s="76" t="s">
        <v>2</v>
      </c>
      <c r="B44" s="77"/>
      <c r="C44" s="78" t="str">
        <f>IF(D40="",0,IF(C43&gt;F43,B40,G40))</f>
        <v>CENTRE</v>
      </c>
      <c r="D44" s="78"/>
      <c r="E44" s="78"/>
      <c r="F44" s="78"/>
      <c r="G44" s="79"/>
    </row>
    <row r="54" ht="15.75" thickBot="1"/>
    <row r="55" spans="1:7" ht="29.25" thickBot="1">
      <c r="A55" s="70" t="s">
        <v>55</v>
      </c>
      <c r="B55" s="71"/>
      <c r="C55" s="71"/>
      <c r="D55" s="71"/>
      <c r="E55" s="71"/>
      <c r="F55" s="71"/>
      <c r="G55" s="72"/>
    </row>
    <row r="56" spans="1:20" ht="29.25" thickBot="1">
      <c r="A56" s="73" t="s">
        <v>106</v>
      </c>
      <c r="B56" s="74"/>
      <c r="C56" s="74"/>
      <c r="D56" s="74"/>
      <c r="E56" s="74"/>
      <c r="F56" s="74"/>
      <c r="G56" s="75"/>
      <c r="I56" s="85" t="s">
        <v>5</v>
      </c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1:20" ht="15.75" thickBot="1">
      <c r="A57" s="80" t="s">
        <v>46</v>
      </c>
      <c r="B57" s="5" t="str">
        <f>'TOUR 1 masculin'!J200</f>
        <v>POITOU</v>
      </c>
      <c r="C57" s="6">
        <f>IF(B57="",0,IF(D57&gt;E57,1,0))</f>
        <v>1</v>
      </c>
      <c r="D57" s="32">
        <v>25</v>
      </c>
      <c r="E57" s="33">
        <v>10</v>
      </c>
      <c r="F57" s="7">
        <f>IF(G57="",0,IF(E57&gt;D57,1,0))</f>
        <v>0</v>
      </c>
      <c r="G57" s="8" t="str">
        <f>'TOUR 1 masculin'!J43</f>
        <v>MAYOTTE</v>
      </c>
      <c r="I57" s="87" t="s">
        <v>6</v>
      </c>
      <c r="J57" s="88"/>
      <c r="K57" s="23" t="s">
        <v>7</v>
      </c>
      <c r="L57" s="23" t="s">
        <v>8</v>
      </c>
      <c r="M57" s="23" t="s">
        <v>9</v>
      </c>
      <c r="N57" s="23" t="s">
        <v>10</v>
      </c>
      <c r="O57" s="23" t="s">
        <v>14</v>
      </c>
      <c r="P57" s="23" t="s">
        <v>15</v>
      </c>
      <c r="Q57" s="23" t="s">
        <v>13</v>
      </c>
      <c r="R57" s="23" t="s">
        <v>11</v>
      </c>
      <c r="S57" s="23" t="s">
        <v>12</v>
      </c>
      <c r="T57" s="19" t="s">
        <v>13</v>
      </c>
    </row>
    <row r="58" spans="1:20" ht="15">
      <c r="A58" s="81"/>
      <c r="B58" s="12">
        <f>IF(D57="",0,IF(C60&gt;F60,2,1))</f>
        <v>2</v>
      </c>
      <c r="C58" s="3">
        <f>IF(B57="",0,IF(D58&gt;E58,1,0))</f>
        <v>1</v>
      </c>
      <c r="D58" s="34">
        <v>25</v>
      </c>
      <c r="E58" s="35">
        <v>14</v>
      </c>
      <c r="F58" s="4">
        <f>IF(G57="",0,IF(E58&gt;D58,1,0))</f>
        <v>0</v>
      </c>
      <c r="G58" s="13">
        <f>IF(E57="",0,IF(F60&gt;C60,2,1))</f>
        <v>1</v>
      </c>
      <c r="I58" s="15">
        <v>1</v>
      </c>
      <c r="J58" s="20" t="str">
        <f>$B$57</f>
        <v>POITOU</v>
      </c>
      <c r="K58" s="20">
        <f>(M58*2)+(N58*1)</f>
        <v>4</v>
      </c>
      <c r="L58" s="20">
        <f>$B$59+$G$59+$G$69+$B$69</f>
        <v>2</v>
      </c>
      <c r="M58" s="20">
        <f>$B$59+$G$69</f>
        <v>2</v>
      </c>
      <c r="N58" s="20">
        <f>$G$59+$B$69</f>
        <v>0</v>
      </c>
      <c r="O58" s="20">
        <f>$C$60+$F$70</f>
        <v>4</v>
      </c>
      <c r="P58" s="20">
        <f>$F$60+$C$70</f>
        <v>0</v>
      </c>
      <c r="Q58" s="66" t="str">
        <f>IF(P58=0,"MAX",O58/P58)</f>
        <v>MAX</v>
      </c>
      <c r="R58" s="20">
        <f>$D$60+$E$70</f>
        <v>100</v>
      </c>
      <c r="S58" s="20">
        <f>$E$60+$D$70</f>
        <v>59</v>
      </c>
      <c r="T58" s="61">
        <f>IF(S58=0,"MAX",R58/S58)</f>
        <v>1.694915254237288</v>
      </c>
    </row>
    <row r="59" spans="1:20" ht="15">
      <c r="A59" s="81"/>
      <c r="B59" s="12">
        <f>IF(D57="",0,IF(C60&gt;F60,1,0))</f>
        <v>1</v>
      </c>
      <c r="C59" s="3">
        <f>IF(B57="",0,IF(D59&gt;E59,1,0))</f>
        <v>0</v>
      </c>
      <c r="D59" s="34"/>
      <c r="E59" s="35"/>
      <c r="F59" s="4">
        <f>IF(G57="",0,IF(E59&gt;D59,1,0))</f>
        <v>0</v>
      </c>
      <c r="G59" s="13">
        <f>IF(E57="",0,IF(F60&gt;C60,1,0))</f>
        <v>0</v>
      </c>
      <c r="I59" s="16">
        <v>2</v>
      </c>
      <c r="J59" s="2" t="str">
        <f>$B$62</f>
        <v>MIDI PYRENEES</v>
      </c>
      <c r="K59" s="2">
        <f>(M59*2)+(N59*1)</f>
        <v>3</v>
      </c>
      <c r="L59" s="2">
        <f>$B$69+$G$69+$G$64+$B$64</f>
        <v>2</v>
      </c>
      <c r="M59" s="2">
        <f>$B$64+$B$69</f>
        <v>1</v>
      </c>
      <c r="N59" s="2">
        <f>$G$64+$G$69</f>
        <v>1</v>
      </c>
      <c r="O59" s="2">
        <f>$C$65+$C$70</f>
        <v>2</v>
      </c>
      <c r="P59" s="2">
        <f>$F$65+$F$70</f>
        <v>2</v>
      </c>
      <c r="Q59" s="67">
        <f>IF(P59=0,"MAX",O59/P59)</f>
        <v>1</v>
      </c>
      <c r="R59" s="2">
        <f>$D$65+$D$70</f>
        <v>85</v>
      </c>
      <c r="S59" s="2">
        <f>$E$65+$E$70</f>
        <v>76</v>
      </c>
      <c r="T59" s="62">
        <f>IF(S59=0,"MAX",R59/S59)</f>
        <v>1.118421052631579</v>
      </c>
    </row>
    <row r="60" spans="1:20" ht="15.75" thickBot="1">
      <c r="A60" s="82"/>
      <c r="B60" s="9"/>
      <c r="C60" s="10">
        <f>SUM(C57:C59)</f>
        <v>2</v>
      </c>
      <c r="D60" s="10">
        <f>SUM(D57:D59)</f>
        <v>50</v>
      </c>
      <c r="E60" s="10">
        <f>SUM(E57:E59)</f>
        <v>24</v>
      </c>
      <c r="F60" s="10">
        <f>SUM(F57:F59)</f>
        <v>0</v>
      </c>
      <c r="G60" s="11"/>
      <c r="I60" s="17">
        <v>3</v>
      </c>
      <c r="J60" s="10" t="str">
        <f>$G$57</f>
        <v>MAYOTTE</v>
      </c>
      <c r="K60" s="10">
        <f>(M60*2)+(N60*1)</f>
        <v>2</v>
      </c>
      <c r="L60" s="10">
        <f>$G$64+$B$64+$B$59+$G$59</f>
        <v>2</v>
      </c>
      <c r="M60" s="10">
        <f>$G$59+$G$64</f>
        <v>0</v>
      </c>
      <c r="N60" s="10">
        <f>$B$59+$B$64</f>
        <v>2</v>
      </c>
      <c r="O60" s="10">
        <f>$F$60+$F$65</f>
        <v>0</v>
      </c>
      <c r="P60" s="10">
        <f>$C$60+$C$65</f>
        <v>4</v>
      </c>
      <c r="Q60" s="68">
        <f>IF(P60=0,"MAX",O60/P60)</f>
        <v>0</v>
      </c>
      <c r="R60" s="10">
        <f>$E$60+$E$65</f>
        <v>50</v>
      </c>
      <c r="S60" s="10">
        <f>$D$60+$D$65</f>
        <v>100</v>
      </c>
      <c r="T60" s="58">
        <f>IF(S60=0,"MAX",R60/S60)</f>
        <v>0.5</v>
      </c>
    </row>
    <row r="61" spans="1:7" ht="15.75" thickBot="1">
      <c r="A61" s="76" t="s">
        <v>2</v>
      </c>
      <c r="B61" s="77"/>
      <c r="C61" s="78" t="str">
        <f>IF(D57="",0,IF(C60&gt;F60,B57,G57))</f>
        <v>POITOU</v>
      </c>
      <c r="D61" s="78"/>
      <c r="E61" s="78"/>
      <c r="F61" s="78"/>
      <c r="G61" s="79"/>
    </row>
    <row r="62" spans="1:20" ht="15">
      <c r="A62" s="80" t="s">
        <v>47</v>
      </c>
      <c r="B62" s="5" t="str">
        <f>'TOUR 1 masculin'!J172</f>
        <v>MIDI PYRENEES</v>
      </c>
      <c r="C62" s="6">
        <f>IF(B62="",0,IF(D62&gt;E62,1,0))</f>
        <v>1</v>
      </c>
      <c r="D62" s="32">
        <v>25</v>
      </c>
      <c r="E62" s="33">
        <v>15</v>
      </c>
      <c r="F62" s="7">
        <f>IF(G62="",0,IF(E62&gt;D62,1,0))</f>
        <v>0</v>
      </c>
      <c r="G62" s="8" t="str">
        <f>G57</f>
        <v>MAYOTTE</v>
      </c>
      <c r="Q62" s="14"/>
      <c r="S62" s="14"/>
      <c r="T62" s="14"/>
    </row>
    <row r="63" spans="1:7" ht="15">
      <c r="A63" s="81"/>
      <c r="B63" s="12">
        <f>IF(D62="",0,IF(C65&gt;F65,2,1))</f>
        <v>2</v>
      </c>
      <c r="C63" s="3">
        <f>IF(B62="",0,IF(D63&gt;E63,1,0))</f>
        <v>1</v>
      </c>
      <c r="D63" s="34">
        <v>25</v>
      </c>
      <c r="E63" s="35">
        <v>11</v>
      </c>
      <c r="F63" s="4">
        <f>IF(G62="",0,IF(E63&gt;D63,1,0))</f>
        <v>0</v>
      </c>
      <c r="G63" s="13">
        <f>IF(E62="",0,IF(F65&gt;C65,2,1))</f>
        <v>1</v>
      </c>
    </row>
    <row r="64" spans="1:7" ht="15">
      <c r="A64" s="81"/>
      <c r="B64" s="12">
        <f>IF(D62="",0,IF(C65&gt;F65,1,0))</f>
        <v>1</v>
      </c>
      <c r="C64" s="3">
        <f>IF(B62="",0,IF(D64&gt;E64,1,0))</f>
        <v>0</v>
      </c>
      <c r="D64" s="34"/>
      <c r="E64" s="35"/>
      <c r="F64" s="4">
        <f>IF(G62="",0,IF(E64&gt;D64,1,0))</f>
        <v>0</v>
      </c>
      <c r="G64" s="13">
        <f>IF(E62="",0,IF(F65&gt;C65,1,0))</f>
        <v>0</v>
      </c>
    </row>
    <row r="65" spans="1:7" ht="15.75" thickBot="1">
      <c r="A65" s="82"/>
      <c r="B65" s="9"/>
      <c r="C65" s="10">
        <f>SUM(C62:C64)</f>
        <v>2</v>
      </c>
      <c r="D65" s="10">
        <f>SUM(D62:D64)</f>
        <v>50</v>
      </c>
      <c r="E65" s="10">
        <f>SUM(E62:E64)</f>
        <v>26</v>
      </c>
      <c r="F65" s="10">
        <f>SUM(F62:F64)</f>
        <v>0</v>
      </c>
      <c r="G65" s="11"/>
    </row>
    <row r="66" spans="1:7" ht="15.75" thickBot="1">
      <c r="A66" s="76" t="s">
        <v>2</v>
      </c>
      <c r="B66" s="77"/>
      <c r="C66" s="78" t="str">
        <f>IF(D62="",0,IF(C65&gt;F65,B62,G62))</f>
        <v>MIDI PYRENEES</v>
      </c>
      <c r="D66" s="78"/>
      <c r="E66" s="78"/>
      <c r="F66" s="78"/>
      <c r="G66" s="79"/>
    </row>
    <row r="67" spans="1:20" ht="15">
      <c r="A67" s="89" t="s">
        <v>49</v>
      </c>
      <c r="B67" s="5" t="str">
        <f>B62</f>
        <v>MIDI PYRENEES</v>
      </c>
      <c r="C67" s="6">
        <f>IF(B67="",0,IF(D67&gt;E67,1,0))</f>
        <v>0</v>
      </c>
      <c r="D67" s="32">
        <v>21</v>
      </c>
      <c r="E67" s="33">
        <v>25</v>
      </c>
      <c r="F67" s="7">
        <f>IF(G67="",0,IF(E67&gt;D67,1,0))</f>
        <v>1</v>
      </c>
      <c r="G67" s="8" t="str">
        <f>B57</f>
        <v>POITOU</v>
      </c>
      <c r="Q67" s="14"/>
      <c r="S67" s="14"/>
      <c r="T67" s="14"/>
    </row>
    <row r="68" spans="1:7" ht="15">
      <c r="A68" s="90"/>
      <c r="B68" s="12">
        <f>IF(D67="",0,IF(C70&gt;F70,2,1))</f>
        <v>1</v>
      </c>
      <c r="C68" s="3">
        <f>IF(B67="",0,IF(D68&gt;E68,1,0))</f>
        <v>0</v>
      </c>
      <c r="D68" s="34">
        <v>14</v>
      </c>
      <c r="E68" s="35">
        <v>25</v>
      </c>
      <c r="F68" s="4">
        <f>IF(G67="",0,IF(E68&gt;D68,1,0))</f>
        <v>1</v>
      </c>
      <c r="G68" s="13">
        <f>IF(E67="",0,IF(F70&gt;C70,2,1))</f>
        <v>2</v>
      </c>
    </row>
    <row r="69" spans="1:7" ht="15">
      <c r="A69" s="90"/>
      <c r="B69" s="12">
        <f>IF(D67="",0,IF(C70&gt;F70,1,0))</f>
        <v>0</v>
      </c>
      <c r="C69" s="3">
        <f>IF(B67="",0,IF(D69&gt;E69,1,0))</f>
        <v>0</v>
      </c>
      <c r="D69" s="34"/>
      <c r="E69" s="35"/>
      <c r="F69" s="4">
        <f>IF(G67="",0,IF(E69&gt;D69,1,0))</f>
        <v>0</v>
      </c>
      <c r="G69" s="13">
        <f>IF(E67="",0,IF(F70&gt;C70,1,0))</f>
        <v>1</v>
      </c>
    </row>
    <row r="70" spans="1:7" ht="15.75" thickBot="1">
      <c r="A70" s="91"/>
      <c r="B70" s="9"/>
      <c r="C70" s="10">
        <f>SUM(C67:C69)</f>
        <v>0</v>
      </c>
      <c r="D70" s="10">
        <f>SUM(D67:D69)</f>
        <v>35</v>
      </c>
      <c r="E70" s="10">
        <f>SUM(E67:E69)</f>
        <v>50</v>
      </c>
      <c r="F70" s="10">
        <f>SUM(F67:F69)</f>
        <v>2</v>
      </c>
      <c r="G70" s="11"/>
    </row>
    <row r="71" spans="1:7" ht="15.75" thickBot="1">
      <c r="A71" s="76" t="s">
        <v>2</v>
      </c>
      <c r="B71" s="77"/>
      <c r="C71" s="78" t="str">
        <f>IF(D67="",0,IF(C70&gt;F70,B67,G67))</f>
        <v>POITOU</v>
      </c>
      <c r="D71" s="78"/>
      <c r="E71" s="78"/>
      <c r="F71" s="78"/>
      <c r="G71" s="79"/>
    </row>
  </sheetData>
  <sheetProtection sheet="1" objects="1" scenarios="1" selectLockedCells="1"/>
  <mergeCells count="39">
    <mergeCell ref="A62:A65"/>
    <mergeCell ref="A66:B66"/>
    <mergeCell ref="C66:G66"/>
    <mergeCell ref="A67:A70"/>
    <mergeCell ref="A71:B71"/>
    <mergeCell ref="C71:G71"/>
    <mergeCell ref="I29:T29"/>
    <mergeCell ref="A30:A33"/>
    <mergeCell ref="I30:J30"/>
    <mergeCell ref="A61:B61"/>
    <mergeCell ref="C61:G61"/>
    <mergeCell ref="A35:A38"/>
    <mergeCell ref="A39:B39"/>
    <mergeCell ref="C39:G39"/>
    <mergeCell ref="A40:A43"/>
    <mergeCell ref="A44:B44"/>
    <mergeCell ref="C44:G44"/>
    <mergeCell ref="A55:G55"/>
    <mergeCell ref="A56:G56"/>
    <mergeCell ref="I56:T56"/>
    <mergeCell ref="A57:A60"/>
    <mergeCell ref="I57:J57"/>
    <mergeCell ref="A34:B34"/>
    <mergeCell ref="C34:G34"/>
    <mergeCell ref="A8:A11"/>
    <mergeCell ref="A12:B12"/>
    <mergeCell ref="C12:G12"/>
    <mergeCell ref="A13:A16"/>
    <mergeCell ref="A17:B17"/>
    <mergeCell ref="C17:G17"/>
    <mergeCell ref="A28:G28"/>
    <mergeCell ref="A29:G29"/>
    <mergeCell ref="A7:B7"/>
    <mergeCell ref="C7:G7"/>
    <mergeCell ref="A1:G1"/>
    <mergeCell ref="A2:G2"/>
    <mergeCell ref="I2:T2"/>
    <mergeCell ref="A3:A6"/>
    <mergeCell ref="I3:J3"/>
  </mergeCells>
  <printOptions/>
  <pageMargins left="0.29" right="0.19" top="0.7480314960629921" bottom="1.47" header="0.31496062992125984" footer="1.0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T77"/>
  <sheetViews>
    <sheetView zoomScalePageLayoutView="0" workbookViewId="0" topLeftCell="A1">
      <selection activeCell="J4" sqref="J4:T6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8" max="8" width="1.28515625" style="1" customWidth="1"/>
    <col min="9" max="9" width="2.28125" style="1" customWidth="1"/>
    <col min="10" max="10" width="17.7109375" style="1" customWidth="1"/>
    <col min="11" max="14" width="4.7109375" style="1" customWidth="1"/>
    <col min="15" max="16" width="5.7109375" style="1" customWidth="1"/>
    <col min="17" max="17" width="6.7109375" style="1" customWidth="1"/>
    <col min="18" max="19" width="5.7109375" style="1" customWidth="1"/>
    <col min="20" max="20" width="6.7109375" style="1" customWidth="1"/>
    <col min="21" max="21" width="7.7109375" style="1" customWidth="1"/>
    <col min="22" max="16384" width="11.421875" style="1" customWidth="1"/>
  </cols>
  <sheetData>
    <row r="1" spans="1:7" ht="29.25" thickBot="1">
      <c r="A1" s="70" t="s">
        <v>77</v>
      </c>
      <c r="B1" s="71"/>
      <c r="C1" s="71"/>
      <c r="D1" s="71"/>
      <c r="E1" s="71"/>
      <c r="F1" s="71"/>
      <c r="G1" s="72"/>
    </row>
    <row r="2" spans="1:20" ht="29.25" thickBot="1">
      <c r="A2" s="73" t="s">
        <v>107</v>
      </c>
      <c r="B2" s="74"/>
      <c r="C2" s="74"/>
      <c r="D2" s="74"/>
      <c r="E2" s="74"/>
      <c r="F2" s="74"/>
      <c r="G2" s="75"/>
      <c r="I2" s="85" t="s">
        <v>5</v>
      </c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5.75" thickBot="1">
      <c r="A3" s="80" t="s">
        <v>46</v>
      </c>
      <c r="B3" s="5" t="str">
        <f>'TOUR 2 masculin 17-25'!J32</f>
        <v>N. CALEDONIE</v>
      </c>
      <c r="C3" s="6">
        <f>IF(B3="",0,IF(D3&gt;E3,1,0))</f>
        <v>0</v>
      </c>
      <c r="D3" s="32">
        <v>21</v>
      </c>
      <c r="E3" s="33">
        <v>25</v>
      </c>
      <c r="F3" s="7">
        <f>IF(G3="",0,IF(E3&gt;D3,1,0))</f>
        <v>1</v>
      </c>
      <c r="G3" s="8" t="str">
        <f>'TOUR 2 masculin 17-25'!J58</f>
        <v>POITOU</v>
      </c>
      <c r="I3" s="83" t="s">
        <v>6</v>
      </c>
      <c r="J3" s="84"/>
      <c r="K3" s="31" t="s">
        <v>7</v>
      </c>
      <c r="L3" s="31" t="s">
        <v>8</v>
      </c>
      <c r="M3" s="31" t="s">
        <v>9</v>
      </c>
      <c r="N3" s="31" t="s">
        <v>10</v>
      </c>
      <c r="O3" s="31" t="s">
        <v>14</v>
      </c>
      <c r="P3" s="31" t="s">
        <v>15</v>
      </c>
      <c r="Q3" s="31" t="s">
        <v>13</v>
      </c>
      <c r="R3" s="31" t="s">
        <v>11</v>
      </c>
      <c r="S3" s="31" t="s">
        <v>12</v>
      </c>
      <c r="T3" s="22" t="s">
        <v>13</v>
      </c>
    </row>
    <row r="4" spans="1:20" ht="15">
      <c r="A4" s="81"/>
      <c r="B4" s="12">
        <f>IF(D3="",0,IF(C6&gt;F6,2,1))</f>
        <v>1</v>
      </c>
      <c r="C4" s="3">
        <f>IF(B3="",0,IF(D4&gt;E4,1,0))</f>
        <v>0</v>
      </c>
      <c r="D4" s="34">
        <v>17</v>
      </c>
      <c r="E4" s="35">
        <v>25</v>
      </c>
      <c r="F4" s="4">
        <f>IF(G3="",0,IF(E4&gt;D4,1,0))</f>
        <v>1</v>
      </c>
      <c r="G4" s="13">
        <f>IF(E3="",0,IF(F6&gt;C6,2,1))</f>
        <v>2</v>
      </c>
      <c r="I4" s="15">
        <v>1</v>
      </c>
      <c r="J4" s="20" t="str">
        <f>$B$8</f>
        <v>BASSE NORMANDIE</v>
      </c>
      <c r="K4" s="20">
        <f>(M4*2)+(N4*1)</f>
        <v>4</v>
      </c>
      <c r="L4" s="20">
        <f>$B$15+$G$15+$G$10+$B$10</f>
        <v>2</v>
      </c>
      <c r="M4" s="20">
        <f>$B$10+$B$15</f>
        <v>2</v>
      </c>
      <c r="N4" s="20">
        <f>$G$10+$G$15</f>
        <v>0</v>
      </c>
      <c r="O4" s="20">
        <f>$C$11+$C$16</f>
        <v>4</v>
      </c>
      <c r="P4" s="20">
        <f>$F$11+$F$16</f>
        <v>1</v>
      </c>
      <c r="Q4" s="66">
        <f>IF(P4=0,"MAX",O4/P4)</f>
        <v>4</v>
      </c>
      <c r="R4" s="20">
        <f>$D$11+$D$16</f>
        <v>106</v>
      </c>
      <c r="S4" s="20">
        <f>$E$11+$E$16</f>
        <v>88</v>
      </c>
      <c r="T4" s="61">
        <f>IF(S4=0,"MAX",R4/S4)</f>
        <v>1.2045454545454546</v>
      </c>
    </row>
    <row r="5" spans="1:20" ht="15">
      <c r="A5" s="81"/>
      <c r="B5" s="12">
        <f>IF(D3="",0,IF(C6&gt;F6,1,0))</f>
        <v>0</v>
      </c>
      <c r="C5" s="3">
        <f>IF(B3="",0,IF(D5&gt;E5,1,0))</f>
        <v>0</v>
      </c>
      <c r="D5" s="34"/>
      <c r="E5" s="35"/>
      <c r="F5" s="4">
        <f>IF(G3="",0,IF(E5&gt;D5,1,0))</f>
        <v>0</v>
      </c>
      <c r="G5" s="13">
        <f>IF(E3="",0,IF(F6&gt;C6,1,0))</f>
        <v>1</v>
      </c>
      <c r="I5" s="16">
        <v>2</v>
      </c>
      <c r="J5" s="2" t="str">
        <f>$G$3</f>
        <v>POITOU</v>
      </c>
      <c r="K5" s="2">
        <f>(M5*2)+(N5*1)</f>
        <v>3</v>
      </c>
      <c r="L5" s="2">
        <f>$G$10+$B$10+$B$5+$G$5</f>
        <v>2</v>
      </c>
      <c r="M5" s="2">
        <f>$G$5+$G$10</f>
        <v>1</v>
      </c>
      <c r="N5" s="2">
        <f>$B$5+$B$10</f>
        <v>1</v>
      </c>
      <c r="O5" s="2">
        <f>$F$6+$F$11</f>
        <v>3</v>
      </c>
      <c r="P5" s="2">
        <f>$C$6+$C$11</f>
        <v>2</v>
      </c>
      <c r="Q5" s="67">
        <f>IF(P5=0,"MAX",O5/P5)</f>
        <v>1.5</v>
      </c>
      <c r="R5" s="2">
        <f>$E$6+$E$11</f>
        <v>106</v>
      </c>
      <c r="S5" s="2">
        <f>$D$6+$D$11</f>
        <v>94</v>
      </c>
      <c r="T5" s="62">
        <f>IF(S5=0,"MAX",R5/S5)</f>
        <v>1.127659574468085</v>
      </c>
    </row>
    <row r="6" spans="1:20" ht="15.75" thickBot="1">
      <c r="A6" s="82"/>
      <c r="B6" s="9"/>
      <c r="C6" s="10">
        <f>SUM(C3:C5)</f>
        <v>0</v>
      </c>
      <c r="D6" s="10">
        <f>SUM(D3:D5)</f>
        <v>38</v>
      </c>
      <c r="E6" s="10">
        <f>SUM(E3:E5)</f>
        <v>50</v>
      </c>
      <c r="F6" s="10">
        <f>SUM(F3:F5)</f>
        <v>2</v>
      </c>
      <c r="G6" s="11"/>
      <c r="I6" s="17">
        <v>3</v>
      </c>
      <c r="J6" s="10" t="str">
        <f>$B$3</f>
        <v>N. CALEDONIE</v>
      </c>
      <c r="K6" s="10">
        <f>(M6*2)+(N6*1)</f>
        <v>2</v>
      </c>
      <c r="L6" s="10">
        <f>$B$5+$G$5+$G$15+$B$15</f>
        <v>2</v>
      </c>
      <c r="M6" s="10">
        <f>$B$5+$G$15</f>
        <v>0</v>
      </c>
      <c r="N6" s="10">
        <f>$G$5+$B$15</f>
        <v>2</v>
      </c>
      <c r="O6" s="10">
        <f>$C$6+$F$16</f>
        <v>0</v>
      </c>
      <c r="P6" s="10">
        <f>$F$6+$C$16</f>
        <v>4</v>
      </c>
      <c r="Q6" s="68">
        <f>IF(P6=0,"MAX",O6/P6)</f>
        <v>0</v>
      </c>
      <c r="R6" s="10">
        <f>$D$6+$E$16</f>
        <v>70</v>
      </c>
      <c r="S6" s="10">
        <f>$E$6+$D$16</f>
        <v>100</v>
      </c>
      <c r="T6" s="58">
        <f>IF(S6=0,"MAX",R6/S6)</f>
        <v>0.7</v>
      </c>
    </row>
    <row r="7" spans="1:7" ht="15.75" thickBot="1">
      <c r="A7" s="76" t="s">
        <v>2</v>
      </c>
      <c r="B7" s="77"/>
      <c r="C7" s="78" t="str">
        <f>IF(D3="",0,IF(C6&gt;F6,B3,G3))</f>
        <v>POITOU</v>
      </c>
      <c r="D7" s="78"/>
      <c r="E7" s="78"/>
      <c r="F7" s="78"/>
      <c r="G7" s="79"/>
    </row>
    <row r="8" spans="1:20" ht="15">
      <c r="A8" s="80" t="s">
        <v>47</v>
      </c>
      <c r="B8" s="5" t="str">
        <f>'TOUR 2 masculin 17-25'!J4</f>
        <v>BASSE NORMANDIE</v>
      </c>
      <c r="C8" s="6">
        <f>IF(B8="",0,IF(D8&gt;E8,1,0))</f>
        <v>1</v>
      </c>
      <c r="D8" s="32">
        <v>25</v>
      </c>
      <c r="E8" s="33">
        <v>20</v>
      </c>
      <c r="F8" s="7">
        <f>IF(G8="",0,IF(E8&gt;D8,1,0))</f>
        <v>0</v>
      </c>
      <c r="G8" s="8" t="str">
        <f>G3</f>
        <v>POITOU</v>
      </c>
      <c r="Q8" s="14"/>
      <c r="S8" s="14"/>
      <c r="T8" s="14"/>
    </row>
    <row r="9" spans="1:7" ht="15">
      <c r="A9" s="81"/>
      <c r="B9" s="12">
        <f>IF(D8="",0,IF(C11&gt;F11,2,1))</f>
        <v>2</v>
      </c>
      <c r="C9" s="3">
        <f>IF(B8="",0,IF(D9&gt;E9,1,0))</f>
        <v>0</v>
      </c>
      <c r="D9" s="34">
        <v>16</v>
      </c>
      <c r="E9" s="35">
        <v>25</v>
      </c>
      <c r="F9" s="4">
        <f>IF(G8="",0,IF(E9&gt;D9,1,0))</f>
        <v>1</v>
      </c>
      <c r="G9" s="13">
        <f>IF(E8="",0,IF(F11&gt;C11,2,1))</f>
        <v>1</v>
      </c>
    </row>
    <row r="10" spans="1:7" ht="15">
      <c r="A10" s="81"/>
      <c r="B10" s="12">
        <f>IF(D8="",0,IF(C11&gt;F11,1,0))</f>
        <v>1</v>
      </c>
      <c r="C10" s="3">
        <f>IF(B8="",0,IF(D10&gt;E10,1,0))</f>
        <v>1</v>
      </c>
      <c r="D10" s="34">
        <v>15</v>
      </c>
      <c r="E10" s="35">
        <v>11</v>
      </c>
      <c r="F10" s="4">
        <f>IF(G8="",0,IF(E10&gt;D10,1,0))</f>
        <v>0</v>
      </c>
      <c r="G10" s="13">
        <f>IF(E8="",0,IF(F11&gt;C11,1,0))</f>
        <v>0</v>
      </c>
    </row>
    <row r="11" spans="1:7" ht="15.75" thickBot="1">
      <c r="A11" s="82"/>
      <c r="B11" s="9"/>
      <c r="C11" s="10">
        <f>SUM(C8:C10)</f>
        <v>2</v>
      </c>
      <c r="D11" s="10">
        <f>SUM(D8:D10)</f>
        <v>56</v>
      </c>
      <c r="E11" s="10">
        <f>SUM(E8:E10)</f>
        <v>56</v>
      </c>
      <c r="F11" s="10">
        <f>SUM(F8:F10)</f>
        <v>1</v>
      </c>
      <c r="G11" s="11"/>
    </row>
    <row r="12" spans="1:7" ht="15.75" thickBot="1">
      <c r="A12" s="76" t="s">
        <v>2</v>
      </c>
      <c r="B12" s="77"/>
      <c r="C12" s="78" t="str">
        <f>IF(D8="",0,IF(C11&gt;F11,B8,G8))</f>
        <v>BASSE NORMANDIE</v>
      </c>
      <c r="D12" s="78"/>
      <c r="E12" s="78"/>
      <c r="F12" s="78"/>
      <c r="G12" s="79"/>
    </row>
    <row r="13" spans="1:20" ht="15">
      <c r="A13" s="89" t="s">
        <v>49</v>
      </c>
      <c r="B13" s="5" t="str">
        <f>B8</f>
        <v>BASSE NORMANDIE</v>
      </c>
      <c r="C13" s="6">
        <f>IF(B13="",0,IF(D13&gt;E13,1,0))</f>
        <v>1</v>
      </c>
      <c r="D13" s="32">
        <v>25</v>
      </c>
      <c r="E13" s="33">
        <v>11</v>
      </c>
      <c r="F13" s="7">
        <f>IF(G13="",0,IF(E13&gt;D13,1,0))</f>
        <v>0</v>
      </c>
      <c r="G13" s="8" t="str">
        <f>B3</f>
        <v>N. CALEDONIE</v>
      </c>
      <c r="Q13" s="14"/>
      <c r="S13" s="14"/>
      <c r="T13" s="14"/>
    </row>
    <row r="14" spans="1:7" ht="15">
      <c r="A14" s="90"/>
      <c r="B14" s="12">
        <f>IF(D13="",0,IF(C16&gt;F16,2,1))</f>
        <v>2</v>
      </c>
      <c r="C14" s="3">
        <f>IF(B13="",0,IF(D14&gt;E14,1,0))</f>
        <v>1</v>
      </c>
      <c r="D14" s="34">
        <v>25</v>
      </c>
      <c r="E14" s="35">
        <v>21</v>
      </c>
      <c r="F14" s="4">
        <f>IF(G13="",0,IF(E14&gt;D14,1,0))</f>
        <v>0</v>
      </c>
      <c r="G14" s="13">
        <f>IF(E13="",0,IF(F16&gt;C16,2,1))</f>
        <v>1</v>
      </c>
    </row>
    <row r="15" spans="1:7" ht="15">
      <c r="A15" s="90"/>
      <c r="B15" s="12">
        <f>IF(D13="",0,IF(C16&gt;F16,1,0))</f>
        <v>1</v>
      </c>
      <c r="C15" s="3">
        <f>IF(B13="",0,IF(D15&gt;E15,1,0))</f>
        <v>0</v>
      </c>
      <c r="D15" s="34"/>
      <c r="E15" s="35"/>
      <c r="F15" s="4">
        <f>IF(G13="",0,IF(E15&gt;D15,1,0))</f>
        <v>0</v>
      </c>
      <c r="G15" s="13">
        <f>IF(E13="",0,IF(F16&gt;C16,1,0))</f>
        <v>0</v>
      </c>
    </row>
    <row r="16" spans="1:7" ht="15.75" thickBot="1">
      <c r="A16" s="91"/>
      <c r="B16" s="9"/>
      <c r="C16" s="10">
        <f>SUM(C13:C15)</f>
        <v>2</v>
      </c>
      <c r="D16" s="10">
        <f>SUM(D13:D15)</f>
        <v>50</v>
      </c>
      <c r="E16" s="10">
        <f>SUM(E13:E15)</f>
        <v>32</v>
      </c>
      <c r="F16" s="10">
        <f>SUM(F13:F15)</f>
        <v>0</v>
      </c>
      <c r="G16" s="11"/>
    </row>
    <row r="17" spans="1:7" ht="15.75" thickBot="1">
      <c r="A17" s="76" t="s">
        <v>2</v>
      </c>
      <c r="B17" s="77"/>
      <c r="C17" s="78" t="str">
        <f>IF(D13="",0,IF(C16&gt;F16,B13,G13))</f>
        <v>BASSE NORMANDIE</v>
      </c>
      <c r="D17" s="78"/>
      <c r="E17" s="78"/>
      <c r="F17" s="78"/>
      <c r="G17" s="79"/>
    </row>
    <row r="30" ht="15.75" thickBot="1"/>
    <row r="31" spans="1:7" ht="29.25" thickBot="1">
      <c r="A31" s="70" t="s">
        <v>78</v>
      </c>
      <c r="B31" s="71"/>
      <c r="C31" s="71"/>
      <c r="D31" s="71"/>
      <c r="E31" s="71"/>
      <c r="F31" s="71"/>
      <c r="G31" s="72"/>
    </row>
    <row r="32" spans="1:20" ht="29.25" thickBot="1">
      <c r="A32" s="73" t="s">
        <v>105</v>
      </c>
      <c r="B32" s="74"/>
      <c r="C32" s="74"/>
      <c r="D32" s="74"/>
      <c r="E32" s="74"/>
      <c r="F32" s="74"/>
      <c r="G32" s="75"/>
      <c r="I32" s="85" t="s">
        <v>5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  <row r="33" spans="1:20" ht="15.75" thickBot="1">
      <c r="A33" s="80" t="s">
        <v>46</v>
      </c>
      <c r="B33" s="5" t="str">
        <f>'TOUR 2 masculin 17-25'!J31</f>
        <v>CENTRE</v>
      </c>
      <c r="C33" s="6">
        <f>IF(B33="",0,IF(D33&gt;E33,1,0))</f>
        <v>0</v>
      </c>
      <c r="D33" s="32">
        <v>23</v>
      </c>
      <c r="E33" s="33">
        <v>25</v>
      </c>
      <c r="F33" s="7">
        <f>IF(G33="",0,IF(E33&gt;D33,1,0))</f>
        <v>1</v>
      </c>
      <c r="G33" s="8" t="str">
        <f>'TOUR 2 masculin 17-25'!J59</f>
        <v>MIDI PYRENEES</v>
      </c>
      <c r="I33" s="83" t="s">
        <v>6</v>
      </c>
      <c r="J33" s="84"/>
      <c r="K33" s="31" t="s">
        <v>7</v>
      </c>
      <c r="L33" s="31" t="s">
        <v>8</v>
      </c>
      <c r="M33" s="31" t="s">
        <v>9</v>
      </c>
      <c r="N33" s="31" t="s">
        <v>10</v>
      </c>
      <c r="O33" s="31" t="s">
        <v>14</v>
      </c>
      <c r="P33" s="31" t="s">
        <v>15</v>
      </c>
      <c r="Q33" s="31" t="s">
        <v>13</v>
      </c>
      <c r="R33" s="31" t="s">
        <v>11</v>
      </c>
      <c r="S33" s="31" t="s">
        <v>12</v>
      </c>
      <c r="T33" s="22" t="s">
        <v>13</v>
      </c>
    </row>
    <row r="34" spans="1:20" ht="15">
      <c r="A34" s="81"/>
      <c r="B34" s="12">
        <f>IF(D33="",0,IF(C36&gt;F36,2,1))</f>
        <v>2</v>
      </c>
      <c r="C34" s="3">
        <f>IF(B33="",0,IF(D34&gt;E34,1,0))</f>
        <v>1</v>
      </c>
      <c r="D34" s="34">
        <v>25</v>
      </c>
      <c r="E34" s="35">
        <v>11</v>
      </c>
      <c r="F34" s="4">
        <f>IF(G33="",0,IF(E34&gt;D34,1,0))</f>
        <v>0</v>
      </c>
      <c r="G34" s="13">
        <f>IF(E33="",0,IF(F36&gt;C36,2,1))</f>
        <v>1</v>
      </c>
      <c r="I34" s="15">
        <v>1</v>
      </c>
      <c r="J34" s="20" t="str">
        <f>$B$33</f>
        <v>CENTRE</v>
      </c>
      <c r="K34" s="20">
        <f>(M34*2)+(N34*1)</f>
        <v>2</v>
      </c>
      <c r="L34" s="20">
        <f>$B$35+$G$35+$G$45+$B$45</f>
        <v>1</v>
      </c>
      <c r="M34" s="20">
        <f>$B$35+$G$45</f>
        <v>1</v>
      </c>
      <c r="N34" s="20">
        <f>$G$35+$B$45</f>
        <v>0</v>
      </c>
      <c r="O34" s="20">
        <f>$C$36+$F$46</f>
        <v>2</v>
      </c>
      <c r="P34" s="20">
        <f>$F$36+$C$46</f>
        <v>1</v>
      </c>
      <c r="Q34" s="66">
        <f>IF(P34=0,"MAX",O34/P34)</f>
        <v>2</v>
      </c>
      <c r="R34" s="20">
        <f>$D$36+$E$46</f>
        <v>63</v>
      </c>
      <c r="S34" s="20">
        <f>$E$36+$D$46</f>
        <v>43</v>
      </c>
      <c r="T34" s="61">
        <f>IF(S34=0,"MAX",R34/S34)</f>
        <v>1.4651162790697674</v>
      </c>
    </row>
    <row r="35" spans="1:20" ht="15">
      <c r="A35" s="81"/>
      <c r="B35" s="12">
        <f>IF(D33="",0,IF(C36&gt;F36,1,0))</f>
        <v>1</v>
      </c>
      <c r="C35" s="3">
        <f>IF(B33="",0,IF(D35&gt;E35,1,0))</f>
        <v>1</v>
      </c>
      <c r="D35" s="34">
        <v>15</v>
      </c>
      <c r="E35" s="35">
        <v>7</v>
      </c>
      <c r="F35" s="4">
        <f>IF(G33="",0,IF(E35&gt;D35,1,0))</f>
        <v>0</v>
      </c>
      <c r="G35" s="13">
        <f>IF(E33="",0,IF(F36&gt;C36,1,0))</f>
        <v>0</v>
      </c>
      <c r="I35" s="16">
        <v>2</v>
      </c>
      <c r="J35" s="2" t="str">
        <f>$B$38</f>
        <v>COTE D'AZUR 2</v>
      </c>
      <c r="K35" s="2">
        <f>(M35*2)+(N35*1)</f>
        <v>2</v>
      </c>
      <c r="L35" s="2">
        <f>$B$40+$G$40+$B$45+$G$45</f>
        <v>1</v>
      </c>
      <c r="M35" s="2">
        <f>$B$40+$B$45</f>
        <v>1</v>
      </c>
      <c r="N35" s="2">
        <f>$G$40+$G$45</f>
        <v>0</v>
      </c>
      <c r="O35" s="2">
        <f>$C$46+$C$41</f>
        <v>2</v>
      </c>
      <c r="P35" s="2">
        <f>$F$41+$F$46</f>
        <v>1</v>
      </c>
      <c r="Q35" s="67">
        <f>IF(P35=0,"MAX",O35/P35)</f>
        <v>2</v>
      </c>
      <c r="R35" s="2">
        <f>$D$41+$D$46</f>
        <v>58</v>
      </c>
      <c r="S35" s="2">
        <f>$E$41+$E$46</f>
        <v>56</v>
      </c>
      <c r="T35" s="62">
        <f>IF(S35=0,"MAX",R35/S35)</f>
        <v>1.0357142857142858</v>
      </c>
    </row>
    <row r="36" spans="1:20" ht="15.75" thickBot="1">
      <c r="A36" s="82"/>
      <c r="B36" s="9"/>
      <c r="C36" s="10">
        <f>SUM(C33:C35)</f>
        <v>2</v>
      </c>
      <c r="D36" s="10">
        <f>SUM(D33:D35)</f>
        <v>63</v>
      </c>
      <c r="E36" s="10">
        <f>SUM(E33:E35)</f>
        <v>43</v>
      </c>
      <c r="F36" s="10">
        <f>SUM(F33:F35)</f>
        <v>1</v>
      </c>
      <c r="G36" s="11"/>
      <c r="I36" s="17">
        <v>3</v>
      </c>
      <c r="J36" s="10" t="str">
        <f>$G$33</f>
        <v>MIDI PYRENEES</v>
      </c>
      <c r="K36" s="10">
        <f>(M36*2)+(N36*1)</f>
        <v>2</v>
      </c>
      <c r="L36" s="10">
        <f>$B$40+$G$40+$B$35+$G$35</f>
        <v>2</v>
      </c>
      <c r="M36" s="10">
        <f>$G$35+$G$40</f>
        <v>0</v>
      </c>
      <c r="N36" s="10">
        <f>$B$40+$B$35</f>
        <v>2</v>
      </c>
      <c r="O36" s="10">
        <f>$F$41+$F$36</f>
        <v>2</v>
      </c>
      <c r="P36" s="10">
        <f>$C$36+$C$41</f>
        <v>4</v>
      </c>
      <c r="Q36" s="68">
        <f>IF(P36=0,"MAX",O36/P36)</f>
        <v>0.5</v>
      </c>
      <c r="R36" s="10">
        <f>$E$36+$E$41</f>
        <v>99</v>
      </c>
      <c r="S36" s="10">
        <f>$D$41+$D$36</f>
        <v>121</v>
      </c>
      <c r="T36" s="58">
        <f>IF(S36=0,"MAX",R36/S36)</f>
        <v>0.8181818181818182</v>
      </c>
    </row>
    <row r="37" spans="1:7" ht="15.75" thickBot="1">
      <c r="A37" s="76" t="s">
        <v>2</v>
      </c>
      <c r="B37" s="77"/>
      <c r="C37" s="78" t="str">
        <f>IF(D33="",0,IF(C36&gt;F36,B33,G33))</f>
        <v>CENTRE</v>
      </c>
      <c r="D37" s="78"/>
      <c r="E37" s="78"/>
      <c r="F37" s="78"/>
      <c r="G37" s="79"/>
    </row>
    <row r="38" spans="1:20" ht="15">
      <c r="A38" s="80" t="s">
        <v>47</v>
      </c>
      <c r="B38" s="5" t="str">
        <f>'TOUR 2 masculin 17-25'!J5</f>
        <v>COTE D'AZUR 2</v>
      </c>
      <c r="C38" s="6">
        <f>IF(B38="",0,IF(D38&gt;E38,1,0))</f>
        <v>0</v>
      </c>
      <c r="D38" s="32">
        <v>17</v>
      </c>
      <c r="E38" s="33">
        <v>25</v>
      </c>
      <c r="F38" s="7">
        <f>IF(G38="",0,IF(E38&gt;D38,1,0))</f>
        <v>1</v>
      </c>
      <c r="G38" s="8" t="str">
        <f>G33</f>
        <v>MIDI PYRENEES</v>
      </c>
      <c r="Q38" s="14"/>
      <c r="S38" s="14"/>
      <c r="T38" s="14"/>
    </row>
    <row r="39" spans="1:7" ht="15">
      <c r="A39" s="81"/>
      <c r="B39" s="12">
        <f>IF(D38="",0,IF(C41&gt;F41,2,1))</f>
        <v>2</v>
      </c>
      <c r="C39" s="3">
        <f>IF(B38="",0,IF(D39&gt;E39,1,0))</f>
        <v>1</v>
      </c>
      <c r="D39" s="34">
        <v>25</v>
      </c>
      <c r="E39" s="35">
        <v>17</v>
      </c>
      <c r="F39" s="4">
        <f>IF(G38="",0,IF(E39&gt;D39,1,0))</f>
        <v>0</v>
      </c>
      <c r="G39" s="13">
        <f>IF(E38="",0,IF(F41&gt;C41,2,1))</f>
        <v>1</v>
      </c>
    </row>
    <row r="40" spans="1:7" ht="15">
      <c r="A40" s="81"/>
      <c r="B40" s="12">
        <f>IF(D38="",0,IF(C41&gt;F41,1,0))</f>
        <v>1</v>
      </c>
      <c r="C40" s="3">
        <f>IF(B38="",0,IF(D40&gt;E40,1,0))</f>
        <v>1</v>
      </c>
      <c r="D40" s="34">
        <v>16</v>
      </c>
      <c r="E40" s="35">
        <v>14</v>
      </c>
      <c r="F40" s="4">
        <f>IF(G38="",0,IF(E40&gt;D40,1,0))</f>
        <v>0</v>
      </c>
      <c r="G40" s="13">
        <f>IF(E38="",0,IF(F41&gt;C41,1,0))</f>
        <v>0</v>
      </c>
    </row>
    <row r="41" spans="1:7" ht="15.75" thickBot="1">
      <c r="A41" s="82"/>
      <c r="B41" s="9"/>
      <c r="C41" s="10">
        <f>SUM(C38:C40)</f>
        <v>2</v>
      </c>
      <c r="D41" s="10">
        <f>SUM(D38:D40)</f>
        <v>58</v>
      </c>
      <c r="E41" s="10">
        <f>SUM(E38:E40)</f>
        <v>56</v>
      </c>
      <c r="F41" s="10">
        <f>SUM(F38:F40)</f>
        <v>1</v>
      </c>
      <c r="G41" s="11"/>
    </row>
    <row r="42" spans="1:7" ht="15.75" thickBot="1">
      <c r="A42" s="76" t="s">
        <v>2</v>
      </c>
      <c r="B42" s="77"/>
      <c r="C42" s="78" t="str">
        <f>IF(D38="",0,IF(C41&gt;F41,B38,G38))</f>
        <v>COTE D'AZUR 2</v>
      </c>
      <c r="D42" s="78"/>
      <c r="E42" s="78"/>
      <c r="F42" s="78"/>
      <c r="G42" s="79"/>
    </row>
    <row r="43" spans="1:20" ht="15">
      <c r="A43" s="89" t="s">
        <v>49</v>
      </c>
      <c r="B43" s="5" t="str">
        <f>B38</f>
        <v>COTE D'AZUR 2</v>
      </c>
      <c r="C43" s="6">
        <f>IF(B43="",0,IF(D43&gt;E43,1,0))</f>
        <v>0</v>
      </c>
      <c r="D43" s="32"/>
      <c r="E43" s="33"/>
      <c r="F43" s="7">
        <f>IF(G43="",0,IF(E43&gt;D43,1,0))</f>
        <v>0</v>
      </c>
      <c r="G43" s="8" t="str">
        <f>B33</f>
        <v>CENTRE</v>
      </c>
      <c r="Q43" s="14"/>
      <c r="S43" s="14"/>
      <c r="T43" s="14"/>
    </row>
    <row r="44" spans="1:7" ht="15">
      <c r="A44" s="90"/>
      <c r="B44" s="12">
        <f>IF(D43="",0,IF(C46&gt;F46,2,1))</f>
        <v>0</v>
      </c>
      <c r="C44" s="3">
        <f>IF(B43="",0,IF(D44&gt;E44,1,0))</f>
        <v>0</v>
      </c>
      <c r="D44" s="34"/>
      <c r="E44" s="35"/>
      <c r="F44" s="4">
        <f>IF(G43="",0,IF(E44&gt;D44,1,0))</f>
        <v>0</v>
      </c>
      <c r="G44" s="13">
        <f>IF(E43="",0,IF(F46&gt;C46,2,1))</f>
        <v>0</v>
      </c>
    </row>
    <row r="45" spans="1:7" ht="15">
      <c r="A45" s="90"/>
      <c r="B45" s="12">
        <f>IF(D43="",0,IF(C46&gt;F46,1,0))</f>
        <v>0</v>
      </c>
      <c r="C45" s="3">
        <f>IF(B43="",0,IF(D45&gt;E45,1,0))</f>
        <v>0</v>
      </c>
      <c r="D45" s="34"/>
      <c r="E45" s="35"/>
      <c r="F45" s="4">
        <f>IF(G43="",0,IF(E45&gt;D45,1,0))</f>
        <v>0</v>
      </c>
      <c r="G45" s="13">
        <f>IF(E43="",0,IF(F46&gt;C46,1,0))</f>
        <v>0</v>
      </c>
    </row>
    <row r="46" spans="1:7" ht="15.75" thickBot="1">
      <c r="A46" s="91"/>
      <c r="B46" s="9"/>
      <c r="C46" s="10">
        <f>SUM(C43:C45)</f>
        <v>0</v>
      </c>
      <c r="D46" s="10">
        <f>SUM(D43:D45)</f>
        <v>0</v>
      </c>
      <c r="E46" s="10">
        <f>SUM(E43:E45)</f>
        <v>0</v>
      </c>
      <c r="F46" s="10">
        <f>SUM(F43:F45)</f>
        <v>0</v>
      </c>
      <c r="G46" s="11"/>
    </row>
    <row r="47" spans="1:7" ht="15.75" thickBot="1">
      <c r="A47" s="76" t="s">
        <v>2</v>
      </c>
      <c r="B47" s="77"/>
      <c r="C47" s="78">
        <f>IF(D43="",0,IF(C46&gt;F46,B43,G43))</f>
        <v>0</v>
      </c>
      <c r="D47" s="78"/>
      <c r="E47" s="78"/>
      <c r="F47" s="78"/>
      <c r="G47" s="79"/>
    </row>
    <row r="60" ht="15.75" thickBot="1"/>
    <row r="61" spans="1:7" ht="29.25" thickBot="1">
      <c r="A61" s="70" t="s">
        <v>79</v>
      </c>
      <c r="B61" s="71"/>
      <c r="C61" s="71"/>
      <c r="D61" s="71"/>
      <c r="E61" s="71"/>
      <c r="F61" s="71"/>
      <c r="G61" s="72"/>
    </row>
    <row r="62" spans="1:20" ht="29.25" thickBot="1">
      <c r="A62" s="73" t="s">
        <v>106</v>
      </c>
      <c r="B62" s="74"/>
      <c r="C62" s="74"/>
      <c r="D62" s="74"/>
      <c r="E62" s="74"/>
      <c r="F62" s="74"/>
      <c r="G62" s="75"/>
      <c r="I62" s="85" t="s">
        <v>5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1:20" ht="15.75" thickBot="1">
      <c r="A63" s="80" t="s">
        <v>46</v>
      </c>
      <c r="B63" s="5" t="str">
        <f>'TOUR 2 masculin 17-25'!J33</f>
        <v>IDF EST</v>
      </c>
      <c r="C63" s="6">
        <f>IF(B63="",0,IF(D63&gt;E63,1,0))</f>
        <v>1</v>
      </c>
      <c r="D63" s="32">
        <v>25</v>
      </c>
      <c r="E63" s="33">
        <v>16</v>
      </c>
      <c r="F63" s="7">
        <f>IF(G63="",0,IF(E63&gt;D63,1,0))</f>
        <v>0</v>
      </c>
      <c r="G63" s="8" t="str">
        <f>'TOUR 2 masculin 17-25'!J60</f>
        <v>MAYOTTE</v>
      </c>
      <c r="I63" s="87" t="s">
        <v>6</v>
      </c>
      <c r="J63" s="88"/>
      <c r="K63" s="30" t="s">
        <v>7</v>
      </c>
      <c r="L63" s="30" t="s">
        <v>8</v>
      </c>
      <c r="M63" s="30" t="s">
        <v>9</v>
      </c>
      <c r="N63" s="30" t="s">
        <v>10</v>
      </c>
      <c r="O63" s="30" t="s">
        <v>14</v>
      </c>
      <c r="P63" s="30" t="s">
        <v>15</v>
      </c>
      <c r="Q63" s="30" t="s">
        <v>13</v>
      </c>
      <c r="R63" s="30" t="s">
        <v>11</v>
      </c>
      <c r="S63" s="30" t="s">
        <v>12</v>
      </c>
      <c r="T63" s="19" t="s">
        <v>13</v>
      </c>
    </row>
    <row r="64" spans="1:20" ht="15">
      <c r="A64" s="81"/>
      <c r="B64" s="12">
        <f>IF(D63="",0,IF(C66&gt;F66,2,1))</f>
        <v>2</v>
      </c>
      <c r="C64" s="3">
        <f>IF(B63="",0,IF(D64&gt;E64,1,0))</f>
        <v>1</v>
      </c>
      <c r="D64" s="34">
        <v>25</v>
      </c>
      <c r="E64" s="35">
        <v>18</v>
      </c>
      <c r="F64" s="4">
        <f>IF(G63="",0,IF(E64&gt;D64,1,0))</f>
        <v>0</v>
      </c>
      <c r="G64" s="13">
        <f>IF(E63="",0,IF(F66&gt;C66,2,1))</f>
        <v>1</v>
      </c>
      <c r="I64" s="15">
        <v>1</v>
      </c>
      <c r="J64" s="20" t="str">
        <f>$B$68</f>
        <v>HAUTE NORMANDIE</v>
      </c>
      <c r="K64" s="20">
        <f>(M64*2)+(N64*1)</f>
        <v>4</v>
      </c>
      <c r="L64" s="20">
        <f>$B$75+$G$75+$G$70+$B$70</f>
        <v>2</v>
      </c>
      <c r="M64" s="20">
        <f>$B$70+$B$75</f>
        <v>2</v>
      </c>
      <c r="N64" s="20">
        <f>$G$70+$G$75</f>
        <v>0</v>
      </c>
      <c r="O64" s="20">
        <f>$C$71+$C$76</f>
        <v>4</v>
      </c>
      <c r="P64" s="20">
        <f>$F$71+$F$76</f>
        <v>0</v>
      </c>
      <c r="Q64" s="66" t="str">
        <f>IF(P64=0,"MAX",O64/P64)</f>
        <v>MAX</v>
      </c>
      <c r="R64" s="20">
        <f>$D$71+$D$76</f>
        <v>100</v>
      </c>
      <c r="S64" s="20">
        <f>$E$71+$E$76</f>
        <v>71</v>
      </c>
      <c r="T64" s="61">
        <f>IF(S64=0,"MAX",R64/S64)</f>
        <v>1.408450704225352</v>
      </c>
    </row>
    <row r="65" spans="1:20" ht="15">
      <c r="A65" s="81"/>
      <c r="B65" s="12">
        <f>IF(D63="",0,IF(C66&gt;F66,1,0))</f>
        <v>1</v>
      </c>
      <c r="C65" s="3">
        <f>IF(B63="",0,IF(D65&gt;E65,1,0))</f>
        <v>0</v>
      </c>
      <c r="D65" s="34"/>
      <c r="E65" s="35"/>
      <c r="F65" s="4">
        <f>IF(G63="",0,IF(E65&gt;D65,1,0))</f>
        <v>0</v>
      </c>
      <c r="G65" s="13">
        <f>IF(E63="",0,IF(F66&gt;C66,1,0))</f>
        <v>0</v>
      </c>
      <c r="I65" s="16">
        <v>2</v>
      </c>
      <c r="J65" s="2" t="str">
        <f>$B$63</f>
        <v>IDF EST</v>
      </c>
      <c r="K65" s="2">
        <f>(M65*2)+(N65*1)</f>
        <v>3</v>
      </c>
      <c r="L65" s="2">
        <f>$B$65+$G$65+$G$75+$B$75</f>
        <v>2</v>
      </c>
      <c r="M65" s="2">
        <f>$B$65+$G$75</f>
        <v>1</v>
      </c>
      <c r="N65" s="2">
        <f>$G$65+$B$75</f>
        <v>1</v>
      </c>
      <c r="O65" s="2">
        <f>$C$66+$F$76</f>
        <v>2</v>
      </c>
      <c r="P65" s="2">
        <f>$F$66+$C$76</f>
        <v>2</v>
      </c>
      <c r="Q65" s="67">
        <f>IF(P65=0,"MAX",O65/P65)</f>
        <v>1</v>
      </c>
      <c r="R65" s="2">
        <f>$D$66+$E$76</f>
        <v>85</v>
      </c>
      <c r="S65" s="2">
        <f>$E$66+$D$76</f>
        <v>84</v>
      </c>
      <c r="T65" s="62">
        <f>IF(S65=0,"MAX",R65/S65)</f>
        <v>1.0119047619047619</v>
      </c>
    </row>
    <row r="66" spans="1:20" ht="15.75" thickBot="1">
      <c r="A66" s="82"/>
      <c r="B66" s="9"/>
      <c r="C66" s="10">
        <f>SUM(C63:C65)</f>
        <v>2</v>
      </c>
      <c r="D66" s="10">
        <f>SUM(D63:D65)</f>
        <v>50</v>
      </c>
      <c r="E66" s="10">
        <f>SUM(E63:E65)</f>
        <v>34</v>
      </c>
      <c r="F66" s="10">
        <f>SUM(F63:F65)</f>
        <v>0</v>
      </c>
      <c r="G66" s="11"/>
      <c r="I66" s="17">
        <v>3</v>
      </c>
      <c r="J66" s="10" t="str">
        <f>$G$63</f>
        <v>MAYOTTE</v>
      </c>
      <c r="K66" s="10">
        <f>(M66*2)+(N66*1)</f>
        <v>2</v>
      </c>
      <c r="L66" s="10">
        <f>$G$70+$B$70+$B$65+$G$65</f>
        <v>2</v>
      </c>
      <c r="M66" s="10">
        <f>$G$65+$G$70</f>
        <v>0</v>
      </c>
      <c r="N66" s="10">
        <f>$B$65+$B$70</f>
        <v>2</v>
      </c>
      <c r="O66" s="10">
        <f>$F$66+$F$71</f>
        <v>0</v>
      </c>
      <c r="P66" s="10">
        <f>$C$66+$C$71</f>
        <v>4</v>
      </c>
      <c r="Q66" s="68">
        <f>IF(P66=0,"MAX",O66/P66)</f>
        <v>0</v>
      </c>
      <c r="R66" s="10">
        <f>$E$66+$E$71</f>
        <v>70</v>
      </c>
      <c r="S66" s="10">
        <f>$D$66+$D$71</f>
        <v>100</v>
      </c>
      <c r="T66" s="58">
        <f>IF(S66=0,"MAX",R66/S66)</f>
        <v>0.7</v>
      </c>
    </row>
    <row r="67" spans="1:7" ht="15.75" thickBot="1">
      <c r="A67" s="76" t="s">
        <v>2</v>
      </c>
      <c r="B67" s="77"/>
      <c r="C67" s="78" t="str">
        <f>IF(D63="",0,IF(C66&gt;F66,B63,G63))</f>
        <v>IDF EST</v>
      </c>
      <c r="D67" s="78"/>
      <c r="E67" s="78"/>
      <c r="F67" s="78"/>
      <c r="G67" s="79"/>
    </row>
    <row r="68" spans="1:20" ht="15">
      <c r="A68" s="80" t="s">
        <v>47</v>
      </c>
      <c r="B68" s="5" t="str">
        <f>'TOUR 2 masculin 17-25'!J6</f>
        <v>HAUTE NORMANDIE</v>
      </c>
      <c r="C68" s="6">
        <f>IF(B68="",0,IF(D68&gt;E68,1,0))</f>
        <v>1</v>
      </c>
      <c r="D68" s="32">
        <v>25</v>
      </c>
      <c r="E68" s="33">
        <v>19</v>
      </c>
      <c r="F68" s="7">
        <f>IF(G68="",0,IF(E68&gt;D68,1,0))</f>
        <v>0</v>
      </c>
      <c r="G68" s="8" t="str">
        <f>G63</f>
        <v>MAYOTTE</v>
      </c>
      <c r="Q68" s="14"/>
      <c r="S68" s="14"/>
      <c r="T68" s="14"/>
    </row>
    <row r="69" spans="1:7" ht="15">
      <c r="A69" s="81"/>
      <c r="B69" s="12">
        <f>IF(D68="",0,IF(C71&gt;F71,2,1))</f>
        <v>2</v>
      </c>
      <c r="C69" s="3">
        <f>IF(B68="",0,IF(D69&gt;E69,1,0))</f>
        <v>1</v>
      </c>
      <c r="D69" s="34">
        <v>25</v>
      </c>
      <c r="E69" s="35">
        <v>17</v>
      </c>
      <c r="F69" s="4">
        <f>IF(G68="",0,IF(E69&gt;D69,1,0))</f>
        <v>0</v>
      </c>
      <c r="G69" s="13">
        <f>IF(E68="",0,IF(F71&gt;C71,2,1))</f>
        <v>1</v>
      </c>
    </row>
    <row r="70" spans="1:7" ht="15">
      <c r="A70" s="81"/>
      <c r="B70" s="12">
        <f>IF(D68="",0,IF(C71&gt;F71,1,0))</f>
        <v>1</v>
      </c>
      <c r="C70" s="3">
        <f>IF(B68="",0,IF(D70&gt;E70,1,0))</f>
        <v>0</v>
      </c>
      <c r="D70" s="34"/>
      <c r="E70" s="35"/>
      <c r="F70" s="4">
        <f>IF(G68="",0,IF(E70&gt;D70,1,0))</f>
        <v>0</v>
      </c>
      <c r="G70" s="13">
        <f>IF(E68="",0,IF(F71&gt;C71,1,0))</f>
        <v>0</v>
      </c>
    </row>
    <row r="71" spans="1:7" ht="15.75" thickBot="1">
      <c r="A71" s="82"/>
      <c r="B71" s="9"/>
      <c r="C71" s="10">
        <f>SUM(C68:C70)</f>
        <v>2</v>
      </c>
      <c r="D71" s="10">
        <f>SUM(D68:D70)</f>
        <v>50</v>
      </c>
      <c r="E71" s="10">
        <f>SUM(E68:E70)</f>
        <v>36</v>
      </c>
      <c r="F71" s="10">
        <f>SUM(F68:F70)</f>
        <v>0</v>
      </c>
      <c r="G71" s="11"/>
    </row>
    <row r="72" spans="1:7" ht="15.75" thickBot="1">
      <c r="A72" s="76" t="s">
        <v>2</v>
      </c>
      <c r="B72" s="77"/>
      <c r="C72" s="78" t="str">
        <f>IF(D68="",0,IF(C71&gt;F71,B68,G68))</f>
        <v>HAUTE NORMANDIE</v>
      </c>
      <c r="D72" s="78"/>
      <c r="E72" s="78"/>
      <c r="F72" s="78"/>
      <c r="G72" s="79"/>
    </row>
    <row r="73" spans="1:20" ht="15">
      <c r="A73" s="89" t="s">
        <v>49</v>
      </c>
      <c r="B73" s="5" t="str">
        <f>B68</f>
        <v>HAUTE NORMANDIE</v>
      </c>
      <c r="C73" s="6">
        <f>IF(B73="",0,IF(D73&gt;E73,1,0))</f>
        <v>1</v>
      </c>
      <c r="D73" s="32">
        <v>25</v>
      </c>
      <c r="E73" s="33">
        <v>15</v>
      </c>
      <c r="F73" s="7">
        <f>IF(G73="",0,IF(E73&gt;D73,1,0))</f>
        <v>0</v>
      </c>
      <c r="G73" s="8" t="str">
        <f>B63</f>
        <v>IDF EST</v>
      </c>
      <c r="Q73" s="14"/>
      <c r="S73" s="14"/>
      <c r="T73" s="14"/>
    </row>
    <row r="74" spans="1:7" ht="15">
      <c r="A74" s="90"/>
      <c r="B74" s="12">
        <f>IF(D73="",0,IF(C76&gt;F76,2,1))</f>
        <v>2</v>
      </c>
      <c r="C74" s="3">
        <f>IF(B73="",0,IF(D74&gt;E74,1,0))</f>
        <v>1</v>
      </c>
      <c r="D74" s="34">
        <v>25</v>
      </c>
      <c r="E74" s="35">
        <v>20</v>
      </c>
      <c r="F74" s="4">
        <f>IF(G73="",0,IF(E74&gt;D74,1,0))</f>
        <v>0</v>
      </c>
      <c r="G74" s="13">
        <f>IF(E73="",0,IF(F76&gt;C76,2,1))</f>
        <v>1</v>
      </c>
    </row>
    <row r="75" spans="1:7" ht="15">
      <c r="A75" s="90"/>
      <c r="B75" s="12">
        <f>IF(D73="",0,IF(C76&gt;F76,1,0))</f>
        <v>1</v>
      </c>
      <c r="C75" s="3">
        <f>IF(B73="",0,IF(D75&gt;E75,1,0))</f>
        <v>0</v>
      </c>
      <c r="D75" s="34"/>
      <c r="E75" s="35"/>
      <c r="F75" s="4">
        <f>IF(G73="",0,IF(E75&gt;D75,1,0))</f>
        <v>0</v>
      </c>
      <c r="G75" s="13">
        <f>IF(E73="",0,IF(F76&gt;C76,1,0))</f>
        <v>0</v>
      </c>
    </row>
    <row r="76" spans="1:7" ht="15.75" thickBot="1">
      <c r="A76" s="91"/>
      <c r="B76" s="9"/>
      <c r="C76" s="10">
        <f>SUM(C73:C75)</f>
        <v>2</v>
      </c>
      <c r="D76" s="10">
        <f>SUM(D73:D75)</f>
        <v>50</v>
      </c>
      <c r="E76" s="10">
        <f>SUM(E73:E75)</f>
        <v>35</v>
      </c>
      <c r="F76" s="10">
        <f>SUM(F73:F75)</f>
        <v>0</v>
      </c>
      <c r="G76" s="11"/>
    </row>
    <row r="77" spans="1:7" ht="15.75" thickBot="1">
      <c r="A77" s="76" t="s">
        <v>2</v>
      </c>
      <c r="B77" s="77"/>
      <c r="C77" s="78" t="str">
        <f>IF(D73="",0,IF(C76&gt;F76,B73,G73))</f>
        <v>HAUTE NORMANDIE</v>
      </c>
      <c r="D77" s="78"/>
      <c r="E77" s="78"/>
      <c r="F77" s="78"/>
      <c r="G77" s="79"/>
    </row>
  </sheetData>
  <sheetProtection sheet="1" objects="1" scenarios="1" selectLockedCells="1"/>
  <mergeCells count="39">
    <mergeCell ref="A68:A71"/>
    <mergeCell ref="A72:B72"/>
    <mergeCell ref="C72:G72"/>
    <mergeCell ref="A73:A76"/>
    <mergeCell ref="A77:B77"/>
    <mergeCell ref="C77:G77"/>
    <mergeCell ref="I32:T32"/>
    <mergeCell ref="A33:A36"/>
    <mergeCell ref="I33:J33"/>
    <mergeCell ref="A67:B67"/>
    <mergeCell ref="C67:G67"/>
    <mergeCell ref="A38:A41"/>
    <mergeCell ref="A42:B42"/>
    <mergeCell ref="C42:G42"/>
    <mergeCell ref="A43:A46"/>
    <mergeCell ref="A47:B47"/>
    <mergeCell ref="C47:G47"/>
    <mergeCell ref="A61:G61"/>
    <mergeCell ref="A62:G62"/>
    <mergeCell ref="I62:T62"/>
    <mergeCell ref="A63:A66"/>
    <mergeCell ref="I63:J63"/>
    <mergeCell ref="A37:B37"/>
    <mergeCell ref="C37:G37"/>
    <mergeCell ref="A8:A11"/>
    <mergeCell ref="A12:B12"/>
    <mergeCell ref="C12:G12"/>
    <mergeCell ref="A13:A16"/>
    <mergeCell ref="A17:B17"/>
    <mergeCell ref="C17:G17"/>
    <mergeCell ref="A31:G31"/>
    <mergeCell ref="A32:G32"/>
    <mergeCell ref="A7:B7"/>
    <mergeCell ref="C7:G7"/>
    <mergeCell ref="A1:G1"/>
    <mergeCell ref="A2:G2"/>
    <mergeCell ref="I2:T2"/>
    <mergeCell ref="A3:A6"/>
    <mergeCell ref="I3:J3"/>
  </mergeCells>
  <printOptions/>
  <pageMargins left="0.26" right="0.26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O31"/>
  <sheetViews>
    <sheetView zoomScalePageLayoutView="0" workbookViewId="0" topLeftCell="A1">
      <selection activeCell="M11" sqref="M11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9" max="9" width="11.421875" style="1" customWidth="1"/>
    <col min="10" max="10" width="18.7109375" style="1" customWidth="1"/>
    <col min="11" max="11" width="2.7109375" style="1" customWidth="1"/>
    <col min="12" max="13" width="5.7109375" style="1" customWidth="1"/>
    <col min="14" max="14" width="2.7109375" style="1" customWidth="1"/>
    <col min="15" max="15" width="18.7109375" style="1" customWidth="1"/>
  </cols>
  <sheetData>
    <row r="1" spans="1:15" ht="29.25" thickBot="1">
      <c r="A1" s="70" t="s">
        <v>64</v>
      </c>
      <c r="B1" s="71"/>
      <c r="C1" s="71"/>
      <c r="D1" s="71"/>
      <c r="E1" s="71"/>
      <c r="F1" s="71"/>
      <c r="G1" s="72"/>
      <c r="I1" s="70" t="s">
        <v>57</v>
      </c>
      <c r="J1" s="71"/>
      <c r="K1" s="71"/>
      <c r="L1" s="71"/>
      <c r="M1" s="71"/>
      <c r="N1" s="71"/>
      <c r="O1" s="72"/>
    </row>
    <row r="2" spans="1:15" ht="29.25" thickBot="1">
      <c r="A2" s="73" t="s">
        <v>108</v>
      </c>
      <c r="B2" s="74"/>
      <c r="C2" s="74"/>
      <c r="D2" s="74"/>
      <c r="E2" s="74"/>
      <c r="F2" s="74"/>
      <c r="G2" s="75"/>
      <c r="I2" s="73" t="s">
        <v>104</v>
      </c>
      <c r="J2" s="74"/>
      <c r="K2" s="74"/>
      <c r="L2" s="74"/>
      <c r="M2" s="74"/>
      <c r="N2" s="74"/>
      <c r="O2" s="75"/>
    </row>
    <row r="3" spans="1:15" ht="15">
      <c r="A3" s="89" t="s">
        <v>58</v>
      </c>
      <c r="B3" s="5" t="str">
        <f>'TOUR 2 masculin 1-16'!J4</f>
        <v>FLANDRES</v>
      </c>
      <c r="C3" s="6">
        <f>IF(B3="",0,IF(D3&gt;E3,1,0))</f>
        <v>1</v>
      </c>
      <c r="D3" s="32">
        <v>25</v>
      </c>
      <c r="E3" s="33">
        <v>11</v>
      </c>
      <c r="F3" s="7">
        <f>IF(G3="",0,IF(E3&gt;D3,1,0))</f>
        <v>0</v>
      </c>
      <c r="G3" s="8" t="str">
        <f>'TOUR 2 masculin 1-16'!J36</f>
        <v>BRETAGNE</v>
      </c>
      <c r="I3" s="89" t="s">
        <v>60</v>
      </c>
      <c r="J3" s="5" t="str">
        <f>C7</f>
        <v>FLANDRES</v>
      </c>
      <c r="K3" s="6">
        <f>IF(J3="",0,IF(L3&gt;M3,1,0))</f>
        <v>1</v>
      </c>
      <c r="L3" s="32">
        <v>25</v>
      </c>
      <c r="M3" s="33">
        <v>17</v>
      </c>
      <c r="N3" s="7">
        <f>IF(O3="",0,IF(M3&gt;L3,1,0))</f>
        <v>0</v>
      </c>
      <c r="O3" s="8" t="str">
        <f>C15</f>
        <v>RHONE-ALPES</v>
      </c>
    </row>
    <row r="4" spans="1:15" ht="15">
      <c r="A4" s="90"/>
      <c r="B4" s="12">
        <f>IF(D3="",0,IF(C6&gt;F6,2,1))</f>
        <v>2</v>
      </c>
      <c r="C4" s="3">
        <f>IF(B3="",0,IF(D4&gt;E4,1,0))</f>
        <v>0</v>
      </c>
      <c r="D4" s="34">
        <v>17</v>
      </c>
      <c r="E4" s="35">
        <v>25</v>
      </c>
      <c r="F4" s="4">
        <f>IF(G3="",0,IF(E4&gt;D4,1,0))</f>
        <v>1</v>
      </c>
      <c r="G4" s="13">
        <f>IF(E3="",0,IF(F6&gt;C6,2,1))</f>
        <v>1</v>
      </c>
      <c r="I4" s="90"/>
      <c r="J4" s="12">
        <f>IF(L3="",0,IF(K6&gt;N6,2,1))</f>
        <v>1</v>
      </c>
      <c r="K4" s="3">
        <f>IF(J3="",0,IF(L4&gt;M4,1,0))</f>
        <v>0</v>
      </c>
      <c r="L4" s="34">
        <v>14</v>
      </c>
      <c r="M4" s="35">
        <v>25</v>
      </c>
      <c r="N4" s="4">
        <f>IF(O3="",0,IF(M4&gt;L4,1,0))</f>
        <v>1</v>
      </c>
      <c r="O4" s="13">
        <f>IF(M3="",0,IF(N6&gt;K6,2,1))</f>
        <v>2</v>
      </c>
    </row>
    <row r="5" spans="1:15" ht="15">
      <c r="A5" s="90"/>
      <c r="B5" s="12">
        <f>IF(D3="",0,IF(C6&gt;F6,1,0))</f>
        <v>1</v>
      </c>
      <c r="C5" s="3">
        <f>IF(B3="",0,IF(D5&gt;E5,1,0))</f>
        <v>1</v>
      </c>
      <c r="D5" s="34">
        <v>15</v>
      </c>
      <c r="E5" s="35">
        <v>13</v>
      </c>
      <c r="F5" s="4">
        <f>IF(G3="",0,IF(E5&gt;D5,1,0))</f>
        <v>0</v>
      </c>
      <c r="G5" s="13">
        <f>IF(E3="",0,IF(F6&gt;C6,1,0))</f>
        <v>0</v>
      </c>
      <c r="I5" s="90"/>
      <c r="J5" s="12">
        <f>IF(L3="",0,IF(K6&gt;N6,1,0))</f>
        <v>0</v>
      </c>
      <c r="K5" s="3">
        <f>IF(J3="",0,IF(L5&gt;M5,1,0))</f>
        <v>0</v>
      </c>
      <c r="L5" s="34">
        <v>8</v>
      </c>
      <c r="M5" s="35">
        <v>15</v>
      </c>
      <c r="N5" s="4">
        <f>IF(O3="",0,IF(M5&gt;L5,1,0))</f>
        <v>1</v>
      </c>
      <c r="O5" s="13">
        <f>IF(M3="",0,IF(N6&gt;K6,1,0))</f>
        <v>1</v>
      </c>
    </row>
    <row r="6" spans="1:15" ht="15.75" thickBot="1">
      <c r="A6" s="91"/>
      <c r="B6" s="9"/>
      <c r="C6" s="10">
        <f>SUM(C3:C5)</f>
        <v>2</v>
      </c>
      <c r="D6" s="10">
        <f>SUM(D3:D5)</f>
        <v>57</v>
      </c>
      <c r="E6" s="10">
        <f>SUM(E3:E5)</f>
        <v>49</v>
      </c>
      <c r="F6" s="10">
        <f>SUM(F3:F5)</f>
        <v>1</v>
      </c>
      <c r="G6" s="11"/>
      <c r="I6" s="91"/>
      <c r="J6" s="9"/>
      <c r="K6" s="10">
        <f>SUM(K3:K5)</f>
        <v>1</v>
      </c>
      <c r="L6" s="10">
        <f>SUM(L3:L5)</f>
        <v>47</v>
      </c>
      <c r="M6" s="10">
        <f>SUM(M3:M5)</f>
        <v>57</v>
      </c>
      <c r="N6" s="10">
        <f>SUM(N3:N5)</f>
        <v>2</v>
      </c>
      <c r="O6" s="11"/>
    </row>
    <row r="7" spans="1:15" ht="15.75" thickBot="1">
      <c r="A7" s="76" t="s">
        <v>2</v>
      </c>
      <c r="B7" s="77"/>
      <c r="C7" s="78" t="str">
        <f>IF(D3="",0,IF(C6&gt;F6,B3,G3))</f>
        <v>FLANDRES</v>
      </c>
      <c r="D7" s="78"/>
      <c r="E7" s="78"/>
      <c r="F7" s="78"/>
      <c r="G7" s="79"/>
      <c r="I7" s="76" t="s">
        <v>2</v>
      </c>
      <c r="J7" s="77"/>
      <c r="K7" s="78" t="str">
        <f>IF(L3="",0,IF(K6&gt;N6,J3,O3))</f>
        <v>RHONE-ALPES</v>
      </c>
      <c r="L7" s="78"/>
      <c r="M7" s="78"/>
      <c r="N7" s="78"/>
      <c r="O7" s="79"/>
    </row>
    <row r="8" ht="15.75" thickBot="1"/>
    <row r="9" spans="1:15" ht="29.25" thickBot="1">
      <c r="A9" s="70" t="s">
        <v>65</v>
      </c>
      <c r="B9" s="71"/>
      <c r="C9" s="71"/>
      <c r="D9" s="71"/>
      <c r="E9" s="71"/>
      <c r="F9" s="71"/>
      <c r="G9" s="72"/>
      <c r="I9" s="70" t="s">
        <v>56</v>
      </c>
      <c r="J9" s="71"/>
      <c r="K9" s="71"/>
      <c r="L9" s="71"/>
      <c r="M9" s="71"/>
      <c r="N9" s="71"/>
      <c r="O9" s="72"/>
    </row>
    <row r="10" spans="1:15" ht="29.25" thickBot="1">
      <c r="A10" s="73" t="s">
        <v>97</v>
      </c>
      <c r="B10" s="74"/>
      <c r="C10" s="74"/>
      <c r="D10" s="74"/>
      <c r="E10" s="74"/>
      <c r="F10" s="74"/>
      <c r="G10" s="75"/>
      <c r="I10" s="73" t="s">
        <v>101</v>
      </c>
      <c r="J10" s="74"/>
      <c r="K10" s="74"/>
      <c r="L10" s="74"/>
      <c r="M10" s="74"/>
      <c r="N10" s="74"/>
      <c r="O10" s="75"/>
    </row>
    <row r="11" spans="1:15" ht="15">
      <c r="A11" s="89" t="s">
        <v>58</v>
      </c>
      <c r="B11" s="5" t="str">
        <f>'TOUR 2 masculin 1-16'!J35</f>
        <v>RHONE-ALPES</v>
      </c>
      <c r="C11" s="6">
        <f>IF(B11="",0,IF(D11&gt;E11,1,0))</f>
        <v>1</v>
      </c>
      <c r="D11" s="32">
        <v>25</v>
      </c>
      <c r="E11" s="33">
        <v>19</v>
      </c>
      <c r="F11" s="7">
        <f>IF(G11="",0,IF(E11&gt;D11,1,0))</f>
        <v>0</v>
      </c>
      <c r="G11" s="8" t="str">
        <f>'TOUR 2 masculin 1-16'!J5</f>
        <v>REUNION</v>
      </c>
      <c r="I11" s="89" t="s">
        <v>60</v>
      </c>
      <c r="J11" s="5" t="str">
        <f>C23</f>
        <v>LANGUEDOC</v>
      </c>
      <c r="K11" s="6">
        <f>IF(J11="",0,IF(L11&gt;M11,1,0))</f>
        <v>0</v>
      </c>
      <c r="L11" s="32">
        <v>21</v>
      </c>
      <c r="M11" s="33">
        <v>25</v>
      </c>
      <c r="N11" s="7">
        <f>IF(O11="",0,IF(M11&gt;L11,1,0))</f>
        <v>1</v>
      </c>
      <c r="O11" s="8" t="str">
        <f>C31</f>
        <v>COTE D'AZUR 1</v>
      </c>
    </row>
    <row r="12" spans="1:15" ht="15">
      <c r="A12" s="90"/>
      <c r="B12" s="12">
        <f>IF(D11="",0,IF(C14&gt;F14,2,1))</f>
        <v>2</v>
      </c>
      <c r="C12" s="3">
        <f>IF(B11="",0,IF(D12&gt;E12,1,0))</f>
        <v>0</v>
      </c>
      <c r="D12" s="34">
        <v>23</v>
      </c>
      <c r="E12" s="35">
        <v>25</v>
      </c>
      <c r="F12" s="4">
        <f>IF(G11="",0,IF(E12&gt;D12,1,0))</f>
        <v>1</v>
      </c>
      <c r="G12" s="13">
        <f>IF(E11="",0,IF(F14&gt;C14,2,1))</f>
        <v>1</v>
      </c>
      <c r="I12" s="90"/>
      <c r="J12" s="12">
        <f>IF(L11="",0,IF(K14&gt;N14,2,1))</f>
        <v>1</v>
      </c>
      <c r="K12" s="3">
        <f>IF(J11="",0,IF(L12&gt;M12,1,0))</f>
        <v>0</v>
      </c>
      <c r="L12" s="34">
        <v>17</v>
      </c>
      <c r="M12" s="35">
        <v>25</v>
      </c>
      <c r="N12" s="4">
        <f>IF(O11="",0,IF(M12&gt;L12,1,0))</f>
        <v>1</v>
      </c>
      <c r="O12" s="13">
        <f>IF(M11="",0,IF(N14&gt;K14,2,1))</f>
        <v>2</v>
      </c>
    </row>
    <row r="13" spans="1:15" ht="15">
      <c r="A13" s="90"/>
      <c r="B13" s="12">
        <f>IF(D11="",0,IF(C14&gt;F14,1,0))</f>
        <v>1</v>
      </c>
      <c r="C13" s="3">
        <f>IF(B11="",0,IF(D13&gt;E13,1,0))</f>
        <v>1</v>
      </c>
      <c r="D13" s="34">
        <v>15</v>
      </c>
      <c r="E13" s="35">
        <v>10</v>
      </c>
      <c r="F13" s="4">
        <f>IF(G11="",0,IF(E13&gt;D13,1,0))</f>
        <v>0</v>
      </c>
      <c r="G13" s="13">
        <f>IF(E11="",0,IF(F14&gt;C14,1,0))</f>
        <v>0</v>
      </c>
      <c r="I13" s="90"/>
      <c r="J13" s="12">
        <f>IF(L11="",0,IF(K14&gt;N14,1,0))</f>
        <v>0</v>
      </c>
      <c r="K13" s="3">
        <f>IF(J11="",0,IF(L13&gt;M13,1,0))</f>
        <v>0</v>
      </c>
      <c r="L13" s="34"/>
      <c r="M13" s="35"/>
      <c r="N13" s="4">
        <f>IF(O11="",0,IF(M13&gt;L13,1,0))</f>
        <v>0</v>
      </c>
      <c r="O13" s="13">
        <f>IF(M11="",0,IF(N14&gt;K14,1,0))</f>
        <v>1</v>
      </c>
    </row>
    <row r="14" spans="1:15" ht="15.75" thickBot="1">
      <c r="A14" s="91"/>
      <c r="B14" s="9"/>
      <c r="C14" s="10">
        <f>SUM(C11:C13)</f>
        <v>2</v>
      </c>
      <c r="D14" s="10">
        <f>SUM(D11:D13)</f>
        <v>63</v>
      </c>
      <c r="E14" s="10">
        <f>SUM(E11:E13)</f>
        <v>54</v>
      </c>
      <c r="F14" s="10">
        <f>SUM(F11:F13)</f>
        <v>1</v>
      </c>
      <c r="G14" s="11"/>
      <c r="I14" s="91"/>
      <c r="J14" s="9"/>
      <c r="K14" s="10">
        <f>SUM(K11:K13)</f>
        <v>0</v>
      </c>
      <c r="L14" s="10">
        <f>SUM(L11:L13)</f>
        <v>38</v>
      </c>
      <c r="M14" s="10">
        <f>SUM(M11:M13)</f>
        <v>50</v>
      </c>
      <c r="N14" s="10">
        <f>SUM(N11:N13)</f>
        <v>2</v>
      </c>
      <c r="O14" s="11"/>
    </row>
    <row r="15" spans="1:15" ht="15.75" thickBot="1">
      <c r="A15" s="76" t="s">
        <v>2</v>
      </c>
      <c r="B15" s="77"/>
      <c r="C15" s="78" t="str">
        <f>IF(D11="",0,IF(C14&gt;F14,B11,G11))</f>
        <v>RHONE-ALPES</v>
      </c>
      <c r="D15" s="78"/>
      <c r="E15" s="78"/>
      <c r="F15" s="78"/>
      <c r="G15" s="79"/>
      <c r="I15" s="76" t="s">
        <v>2</v>
      </c>
      <c r="J15" s="77"/>
      <c r="K15" s="78" t="str">
        <f>IF(L11="",0,IF(K14&gt;N14,J11,O11))</f>
        <v>COTE D'AZUR 1</v>
      </c>
      <c r="L15" s="78"/>
      <c r="M15" s="78"/>
      <c r="N15" s="78"/>
      <c r="O15" s="79"/>
    </row>
    <row r="16" ht="15.75" thickBot="1"/>
    <row r="17" spans="1:15" ht="29.25" thickBot="1">
      <c r="A17" s="70" t="s">
        <v>66</v>
      </c>
      <c r="B17" s="71"/>
      <c r="C17" s="71"/>
      <c r="D17" s="71"/>
      <c r="E17" s="71"/>
      <c r="F17" s="71"/>
      <c r="G17" s="72"/>
      <c r="I17" s="70" t="s">
        <v>61</v>
      </c>
      <c r="J17" s="71"/>
      <c r="K17" s="71"/>
      <c r="L17" s="71"/>
      <c r="M17" s="71"/>
      <c r="N17" s="71"/>
      <c r="O17" s="72"/>
    </row>
    <row r="18" spans="1:15" ht="29.25" thickBot="1">
      <c r="A18" s="73" t="s">
        <v>104</v>
      </c>
      <c r="B18" s="74"/>
      <c r="C18" s="74"/>
      <c r="D18" s="74"/>
      <c r="E18" s="74"/>
      <c r="F18" s="74"/>
      <c r="G18" s="75"/>
      <c r="I18" s="73" t="s">
        <v>104</v>
      </c>
      <c r="J18" s="74"/>
      <c r="K18" s="74"/>
      <c r="L18" s="74"/>
      <c r="M18" s="74"/>
      <c r="N18" s="74"/>
      <c r="O18" s="75"/>
    </row>
    <row r="19" spans="1:15" ht="15">
      <c r="A19" s="89" t="s">
        <v>58</v>
      </c>
      <c r="B19" s="5" t="str">
        <f>'TOUR 2 masculin 1-16'!J66</f>
        <v>LANGUEDOC</v>
      </c>
      <c r="C19" s="6">
        <f>IF(B19="",0,IF(D19&gt;E19,1,0))</f>
        <v>1</v>
      </c>
      <c r="D19" s="32">
        <v>25</v>
      </c>
      <c r="E19" s="33">
        <v>18</v>
      </c>
      <c r="F19" s="7">
        <f>IF(G19="",0,IF(E19&gt;D19,1,0))</f>
        <v>0</v>
      </c>
      <c r="G19" s="8" t="str">
        <f>'TOUR 2 masculin 1-16'!J98</f>
        <v>BOURGOGNE</v>
      </c>
      <c r="I19" s="89" t="s">
        <v>59</v>
      </c>
      <c r="J19" s="5" t="str">
        <f>IF(D3="",0,IF(C6&gt;F6,G3,B3))</f>
        <v>BRETAGNE</v>
      </c>
      <c r="K19" s="6">
        <f>IF(J19="",0,IF(L19&gt;M19,1,0))</f>
        <v>1</v>
      </c>
      <c r="L19" s="32">
        <v>25</v>
      </c>
      <c r="M19" s="33">
        <v>18</v>
      </c>
      <c r="N19" s="7">
        <f>IF(O19="",0,IF(M19&gt;L19,1,0))</f>
        <v>0</v>
      </c>
      <c r="O19" s="8" t="str">
        <f>IF(D11="",0,IF(C14&gt;F14,G11,B11))</f>
        <v>REUNION</v>
      </c>
    </row>
    <row r="20" spans="1:15" ht="15">
      <c r="A20" s="90"/>
      <c r="B20" s="12">
        <f>IF(D19="",0,IF(C22&gt;F22,2,1))</f>
        <v>2</v>
      </c>
      <c r="C20" s="3">
        <f>IF(B19="",0,IF(D20&gt;E20,1,0))</f>
        <v>1</v>
      </c>
      <c r="D20" s="34">
        <v>25</v>
      </c>
      <c r="E20" s="35">
        <v>17</v>
      </c>
      <c r="F20" s="4">
        <f>IF(G19="",0,IF(E20&gt;D20,1,0))</f>
        <v>0</v>
      </c>
      <c r="G20" s="13">
        <f>IF(E19="",0,IF(F22&gt;C22,2,1))</f>
        <v>1</v>
      </c>
      <c r="I20" s="90"/>
      <c r="J20" s="12">
        <f>IF(L19="",0,IF(K22&gt;N22,2,1))</f>
        <v>2</v>
      </c>
      <c r="K20" s="3">
        <f>IF(J19="",0,IF(L20&gt;M20,1,0))</f>
        <v>1</v>
      </c>
      <c r="L20" s="34">
        <v>25</v>
      </c>
      <c r="M20" s="35">
        <v>20</v>
      </c>
      <c r="N20" s="4">
        <f>IF(O19="",0,IF(M20&gt;L20,1,0))</f>
        <v>0</v>
      </c>
      <c r="O20" s="13">
        <f>IF(M19="",0,IF(N22&gt;K22,2,1))</f>
        <v>1</v>
      </c>
    </row>
    <row r="21" spans="1:15" ht="15">
      <c r="A21" s="90"/>
      <c r="B21" s="12">
        <f>IF(D19="",0,IF(C22&gt;F22,1,0))</f>
        <v>1</v>
      </c>
      <c r="C21" s="3">
        <f>IF(B19="",0,IF(D21&gt;E21,1,0))</f>
        <v>0</v>
      </c>
      <c r="D21" s="34"/>
      <c r="E21" s="35"/>
      <c r="F21" s="4">
        <f>IF(G19="",0,IF(E21&gt;D21,1,0))</f>
        <v>0</v>
      </c>
      <c r="G21" s="13">
        <f>IF(E19="",0,IF(F22&gt;C22,1,0))</f>
        <v>0</v>
      </c>
      <c r="I21" s="90"/>
      <c r="J21" s="12">
        <f>IF(L19="",0,IF(K22&gt;N22,1,0))</f>
        <v>1</v>
      </c>
      <c r="K21" s="3">
        <f>IF(J19="",0,IF(L21&gt;M21,1,0))</f>
        <v>0</v>
      </c>
      <c r="L21" s="34"/>
      <c r="M21" s="35"/>
      <c r="N21" s="4">
        <f>IF(O19="",0,IF(M21&gt;L21,1,0))</f>
        <v>0</v>
      </c>
      <c r="O21" s="13">
        <f>IF(M19="",0,IF(N22&gt;K22,1,0))</f>
        <v>0</v>
      </c>
    </row>
    <row r="22" spans="1:15" ht="15.75" thickBot="1">
      <c r="A22" s="91"/>
      <c r="B22" s="9"/>
      <c r="C22" s="10">
        <f>SUM(C19:C21)</f>
        <v>2</v>
      </c>
      <c r="D22" s="10">
        <f>SUM(D19:D21)</f>
        <v>50</v>
      </c>
      <c r="E22" s="10">
        <f>SUM(E19:E21)</f>
        <v>35</v>
      </c>
      <c r="F22" s="10">
        <f>SUM(F19:F21)</f>
        <v>0</v>
      </c>
      <c r="G22" s="11"/>
      <c r="I22" s="91"/>
      <c r="J22" s="9"/>
      <c r="K22" s="10">
        <f>SUM(K19:K21)</f>
        <v>2</v>
      </c>
      <c r="L22" s="10">
        <f>SUM(L19:L21)</f>
        <v>50</v>
      </c>
      <c r="M22" s="10">
        <f>SUM(M19:M21)</f>
        <v>38</v>
      </c>
      <c r="N22" s="10">
        <f>SUM(N19:N21)</f>
        <v>0</v>
      </c>
      <c r="O22" s="11"/>
    </row>
    <row r="23" spans="1:15" ht="15.75" thickBot="1">
      <c r="A23" s="76" t="s">
        <v>2</v>
      </c>
      <c r="B23" s="77"/>
      <c r="C23" s="78" t="str">
        <f>IF(D19="",0,IF(C22&gt;F22,B19,G19))</f>
        <v>LANGUEDOC</v>
      </c>
      <c r="D23" s="78"/>
      <c r="E23" s="78"/>
      <c r="F23" s="78"/>
      <c r="G23" s="79"/>
      <c r="I23" s="76" t="s">
        <v>2</v>
      </c>
      <c r="J23" s="77"/>
      <c r="K23" s="78" t="str">
        <f>IF(L19="",0,IF(K22&gt;N22,J19,O19))</f>
        <v>BRETAGNE</v>
      </c>
      <c r="L23" s="78"/>
      <c r="M23" s="78"/>
      <c r="N23" s="78"/>
      <c r="O23" s="79"/>
    </row>
    <row r="24" ht="15.75" thickBot="1"/>
    <row r="25" spans="1:15" ht="29.25" thickBot="1">
      <c r="A25" s="70" t="s">
        <v>67</v>
      </c>
      <c r="B25" s="71"/>
      <c r="C25" s="71"/>
      <c r="D25" s="71"/>
      <c r="E25" s="71"/>
      <c r="F25" s="71"/>
      <c r="G25" s="72"/>
      <c r="I25" s="70" t="s">
        <v>62</v>
      </c>
      <c r="J25" s="71"/>
      <c r="K25" s="71"/>
      <c r="L25" s="71"/>
      <c r="M25" s="71"/>
      <c r="N25" s="71"/>
      <c r="O25" s="72"/>
    </row>
    <row r="26" spans="1:15" ht="29.25" thickBot="1">
      <c r="A26" s="73" t="s">
        <v>101</v>
      </c>
      <c r="B26" s="74"/>
      <c r="C26" s="74"/>
      <c r="D26" s="74"/>
      <c r="E26" s="74"/>
      <c r="F26" s="74"/>
      <c r="G26" s="75"/>
      <c r="I26" s="73" t="s">
        <v>101</v>
      </c>
      <c r="J26" s="74"/>
      <c r="K26" s="74"/>
      <c r="L26" s="74"/>
      <c r="M26" s="74"/>
      <c r="N26" s="74"/>
      <c r="O26" s="75"/>
    </row>
    <row r="27" spans="1:15" ht="15">
      <c r="A27" s="89" t="s">
        <v>58</v>
      </c>
      <c r="B27" s="5" t="str">
        <f>'TOUR 2 masculin 1-16'!J97</f>
        <v>COTE D'AZUR 1</v>
      </c>
      <c r="C27" s="6">
        <f>IF(B27="",0,IF(D27&gt;E27,1,0))</f>
        <v>1</v>
      </c>
      <c r="D27" s="32">
        <v>25</v>
      </c>
      <c r="E27" s="33">
        <v>10</v>
      </c>
      <c r="F27" s="7">
        <f>IF(G27="",0,IF(E27&gt;D27,1,0))</f>
        <v>0</v>
      </c>
      <c r="G27" s="8" t="str">
        <f>'TOUR 2 masculin 1-16'!J67</f>
        <v>PROVENCE</v>
      </c>
      <c r="I27" s="89" t="s">
        <v>59</v>
      </c>
      <c r="J27" s="5" t="str">
        <f>IF(D19="",0,IF(C22&gt;F22,G19,B19))</f>
        <v>BOURGOGNE</v>
      </c>
      <c r="K27" s="6">
        <f>IF(J27="",0,IF(L27&gt;M27,1,0))</f>
        <v>0</v>
      </c>
      <c r="L27" s="32">
        <v>20</v>
      </c>
      <c r="M27" s="33">
        <v>25</v>
      </c>
      <c r="N27" s="7">
        <f>IF(O27="",0,IF(M27&gt;L27,1,0))</f>
        <v>1</v>
      </c>
      <c r="O27" s="8" t="str">
        <f>IF(D27="",0,IF(C30&gt;F30,G27,B27))</f>
        <v>PROVENCE</v>
      </c>
    </row>
    <row r="28" spans="1:15" ht="15">
      <c r="A28" s="90"/>
      <c r="B28" s="12">
        <f>IF(D27="",0,IF(C30&gt;F30,2,1))</f>
        <v>2</v>
      </c>
      <c r="C28" s="3">
        <f>IF(B27="",0,IF(D28&gt;E28,1,0))</f>
        <v>1</v>
      </c>
      <c r="D28" s="34">
        <v>28</v>
      </c>
      <c r="E28" s="35">
        <v>26</v>
      </c>
      <c r="F28" s="4">
        <f>IF(G27="",0,IF(E28&gt;D28,1,0))</f>
        <v>0</v>
      </c>
      <c r="G28" s="13">
        <f>IF(E27="",0,IF(F30&gt;C30,2,1))</f>
        <v>1</v>
      </c>
      <c r="I28" s="90"/>
      <c r="J28" s="12">
        <f>IF(L27="",0,IF(K30&gt;N30,2,1))</f>
        <v>1</v>
      </c>
      <c r="K28" s="3">
        <f>IF(J27="",0,IF(L28&gt;M28,1,0))</f>
        <v>0</v>
      </c>
      <c r="L28" s="34">
        <v>18</v>
      </c>
      <c r="M28" s="35">
        <v>25</v>
      </c>
      <c r="N28" s="4">
        <f>IF(O27="",0,IF(M28&gt;L28,1,0))</f>
        <v>1</v>
      </c>
      <c r="O28" s="13">
        <f>IF(M27="",0,IF(N30&gt;K30,2,1))</f>
        <v>2</v>
      </c>
    </row>
    <row r="29" spans="1:15" ht="15">
      <c r="A29" s="90"/>
      <c r="B29" s="12">
        <f>IF(D27="",0,IF(C30&gt;F30,1,0))</f>
        <v>1</v>
      </c>
      <c r="C29" s="3">
        <f>IF(B27="",0,IF(D29&gt;E29,1,0))</f>
        <v>0</v>
      </c>
      <c r="D29" s="34"/>
      <c r="E29" s="35"/>
      <c r="F29" s="4">
        <f>IF(G27="",0,IF(E29&gt;D29,1,0))</f>
        <v>0</v>
      </c>
      <c r="G29" s="13">
        <f>IF(E27="",0,IF(F30&gt;C30,1,0))</f>
        <v>0</v>
      </c>
      <c r="I29" s="90"/>
      <c r="J29" s="12">
        <f>IF(L27="",0,IF(K30&gt;N30,1,0))</f>
        <v>0</v>
      </c>
      <c r="K29" s="3">
        <f>IF(J27="",0,IF(L29&gt;M29,1,0))</f>
        <v>0</v>
      </c>
      <c r="L29" s="34"/>
      <c r="M29" s="35"/>
      <c r="N29" s="4">
        <f>IF(O27="",0,IF(M29&gt;L29,1,0))</f>
        <v>0</v>
      </c>
      <c r="O29" s="13">
        <f>IF(M27="",0,IF(N30&gt;K30,1,0))</f>
        <v>1</v>
      </c>
    </row>
    <row r="30" spans="1:15" ht="15.75" thickBot="1">
      <c r="A30" s="91"/>
      <c r="B30" s="9"/>
      <c r="C30" s="10">
        <f>SUM(C27:C29)</f>
        <v>2</v>
      </c>
      <c r="D30" s="10">
        <f>SUM(D27:D29)</f>
        <v>53</v>
      </c>
      <c r="E30" s="10">
        <f>SUM(E27:E29)</f>
        <v>36</v>
      </c>
      <c r="F30" s="10">
        <f>SUM(F27:F29)</f>
        <v>0</v>
      </c>
      <c r="G30" s="11"/>
      <c r="I30" s="91"/>
      <c r="J30" s="9"/>
      <c r="K30" s="10">
        <f>SUM(K27:K29)</f>
        <v>0</v>
      </c>
      <c r="L30" s="10">
        <f>SUM(L27:L29)</f>
        <v>38</v>
      </c>
      <c r="M30" s="10">
        <f>SUM(M27:M29)</f>
        <v>50</v>
      </c>
      <c r="N30" s="10">
        <f>SUM(N27:N29)</f>
        <v>2</v>
      </c>
      <c r="O30" s="11"/>
    </row>
    <row r="31" spans="1:15" ht="15.75" thickBot="1">
      <c r="A31" s="76" t="s">
        <v>2</v>
      </c>
      <c r="B31" s="77"/>
      <c r="C31" s="78" t="str">
        <f>IF(D27="",0,IF(C30&gt;F30,B27,G27))</f>
        <v>COTE D'AZUR 1</v>
      </c>
      <c r="D31" s="78"/>
      <c r="E31" s="78"/>
      <c r="F31" s="78"/>
      <c r="G31" s="79"/>
      <c r="I31" s="76" t="s">
        <v>2</v>
      </c>
      <c r="J31" s="77"/>
      <c r="K31" s="78" t="str">
        <f>IF(L27="",0,IF(K30&gt;N30,J27,O27))</f>
        <v>PROVENCE</v>
      </c>
      <c r="L31" s="78"/>
      <c r="M31" s="78"/>
      <c r="N31" s="78"/>
      <c r="O31" s="79"/>
    </row>
  </sheetData>
  <sheetProtection sheet="1" objects="1" scenarios="1" selectLockedCells="1"/>
  <mergeCells count="40">
    <mergeCell ref="I27:I30"/>
    <mergeCell ref="I31:J31"/>
    <mergeCell ref="K31:O31"/>
    <mergeCell ref="I19:I22"/>
    <mergeCell ref="I23:J23"/>
    <mergeCell ref="K23:O23"/>
    <mergeCell ref="I25:O25"/>
    <mergeCell ref="I26:O26"/>
    <mergeCell ref="A23:B23"/>
    <mergeCell ref="C23:G23"/>
    <mergeCell ref="A25:G25"/>
    <mergeCell ref="A26:G26"/>
    <mergeCell ref="I1:O1"/>
    <mergeCell ref="I2:O2"/>
    <mergeCell ref="I3:I6"/>
    <mergeCell ref="I7:J7"/>
    <mergeCell ref="K7:O7"/>
    <mergeCell ref="I9:O9"/>
    <mergeCell ref="I10:O10"/>
    <mergeCell ref="I11:I14"/>
    <mergeCell ref="I15:J15"/>
    <mergeCell ref="K15:O15"/>
    <mergeCell ref="I17:O17"/>
    <mergeCell ref="I18:O18"/>
    <mergeCell ref="A27:A30"/>
    <mergeCell ref="A31:B31"/>
    <mergeCell ref="C31:G31"/>
    <mergeCell ref="A1:G1"/>
    <mergeCell ref="A2:G2"/>
    <mergeCell ref="A3:A6"/>
    <mergeCell ref="A7:B7"/>
    <mergeCell ref="C7:G7"/>
    <mergeCell ref="A9:G9"/>
    <mergeCell ref="A10:G10"/>
    <mergeCell ref="A11:A14"/>
    <mergeCell ref="A15:B15"/>
    <mergeCell ref="C15:G15"/>
    <mergeCell ref="A17:G17"/>
    <mergeCell ref="A18:G18"/>
    <mergeCell ref="A19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O31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9" max="9" width="11.421875" style="1" customWidth="1"/>
    <col min="10" max="10" width="18.7109375" style="1" customWidth="1"/>
    <col min="11" max="11" width="2.7109375" style="1" customWidth="1"/>
    <col min="12" max="13" width="5.7109375" style="1" customWidth="1"/>
    <col min="14" max="14" width="2.7109375" style="1" customWidth="1"/>
    <col min="15" max="15" width="18.7109375" style="1" customWidth="1"/>
  </cols>
  <sheetData>
    <row r="1" spans="1:15" ht="29.25" thickBot="1">
      <c r="A1" s="70" t="s">
        <v>68</v>
      </c>
      <c r="B1" s="71"/>
      <c r="C1" s="71"/>
      <c r="D1" s="71"/>
      <c r="E1" s="71"/>
      <c r="F1" s="71"/>
      <c r="G1" s="72"/>
      <c r="I1" s="70" t="s">
        <v>72</v>
      </c>
      <c r="J1" s="71"/>
      <c r="K1" s="71"/>
      <c r="L1" s="71"/>
      <c r="M1" s="71"/>
      <c r="N1" s="71"/>
      <c r="O1" s="72"/>
    </row>
    <row r="2" spans="1:15" ht="29.25" thickBot="1">
      <c r="A2" s="73" t="s">
        <v>108</v>
      </c>
      <c r="B2" s="74"/>
      <c r="C2" s="74"/>
      <c r="D2" s="74"/>
      <c r="E2" s="74"/>
      <c r="F2" s="74"/>
      <c r="G2" s="75"/>
      <c r="I2" s="73" t="s">
        <v>108</v>
      </c>
      <c r="J2" s="74"/>
      <c r="K2" s="74"/>
      <c r="L2" s="74"/>
      <c r="M2" s="74"/>
      <c r="N2" s="74"/>
      <c r="O2" s="75"/>
    </row>
    <row r="3" spans="1:15" ht="15">
      <c r="A3" s="89" t="s">
        <v>75</v>
      </c>
      <c r="B3" s="5" t="str">
        <f>'TOUR 2 masculin 1-16'!J6</f>
        <v>AQUITAINE</v>
      </c>
      <c r="C3" s="6">
        <f>IF(B3="",0,IF(D3&gt;E3,1,0))</f>
        <v>1</v>
      </c>
      <c r="D3" s="32">
        <v>25</v>
      </c>
      <c r="E3" s="33">
        <v>18</v>
      </c>
      <c r="F3" s="7">
        <f>IF(G3="",0,IF(E3&gt;D3,1,0))</f>
        <v>0</v>
      </c>
      <c r="G3" s="8" t="str">
        <f>'TOUR 2 masculin 1-16'!J38</f>
        <v>ALSACE</v>
      </c>
      <c r="I3" s="89" t="s">
        <v>76</v>
      </c>
      <c r="J3" s="5" t="str">
        <f>C7</f>
        <v>AQUITAINE</v>
      </c>
      <c r="K3" s="6">
        <f>IF(J3="",0,IF(L3&gt;M3,1,0))</f>
        <v>0</v>
      </c>
      <c r="L3" s="32">
        <v>17</v>
      </c>
      <c r="M3" s="33">
        <v>25</v>
      </c>
      <c r="N3" s="7">
        <f>IF(O3="",0,IF(M3&gt;L3,1,0))</f>
        <v>1</v>
      </c>
      <c r="O3" s="8" t="str">
        <f>C15</f>
        <v>LORRAINE</v>
      </c>
    </row>
    <row r="4" spans="1:15" ht="15">
      <c r="A4" s="90"/>
      <c r="B4" s="12">
        <f>IF(D3="",0,IF(C6&gt;F6,2,1))</f>
        <v>2</v>
      </c>
      <c r="C4" s="3">
        <f>IF(B3="",0,IF(D4&gt;E4,1,0))</f>
        <v>1</v>
      </c>
      <c r="D4" s="34">
        <v>25</v>
      </c>
      <c r="E4" s="35">
        <v>11</v>
      </c>
      <c r="F4" s="4">
        <f>IF(G3="",0,IF(E4&gt;D4,1,0))</f>
        <v>0</v>
      </c>
      <c r="G4" s="13">
        <f>IF(E3="",0,IF(F6&gt;C6,2,1))</f>
        <v>1</v>
      </c>
      <c r="I4" s="90"/>
      <c r="J4" s="12">
        <f>IF(L3="",0,IF(K6&gt;N6,2,1))</f>
        <v>1</v>
      </c>
      <c r="K4" s="3">
        <f>IF(J3="",0,IF(L4&gt;M4,1,0))</f>
        <v>0</v>
      </c>
      <c r="L4" s="34">
        <v>19</v>
      </c>
      <c r="M4" s="35">
        <v>25</v>
      </c>
      <c r="N4" s="4">
        <f>IF(O3="",0,IF(M4&gt;L4,1,0))</f>
        <v>1</v>
      </c>
      <c r="O4" s="13">
        <f>IF(M3="",0,IF(N6&gt;K6,2,1))</f>
        <v>2</v>
      </c>
    </row>
    <row r="5" spans="1:15" ht="15">
      <c r="A5" s="90"/>
      <c r="B5" s="12">
        <f>IF(D3="",0,IF(C6&gt;F6,1,0))</f>
        <v>1</v>
      </c>
      <c r="C5" s="3">
        <f>IF(B3="",0,IF(D5&gt;E5,1,0))</f>
        <v>0</v>
      </c>
      <c r="D5" s="34"/>
      <c r="E5" s="35"/>
      <c r="F5" s="4">
        <f>IF(G3="",0,IF(E5&gt;D5,1,0))</f>
        <v>0</v>
      </c>
      <c r="G5" s="13">
        <f>IF(E3="",0,IF(F6&gt;C6,1,0))</f>
        <v>0</v>
      </c>
      <c r="I5" s="90"/>
      <c r="J5" s="12">
        <f>IF(L3="",0,IF(K6&gt;N6,1,0))</f>
        <v>0</v>
      </c>
      <c r="K5" s="3">
        <f>IF(J3="",0,IF(L5&gt;M5,1,0))</f>
        <v>0</v>
      </c>
      <c r="L5" s="34"/>
      <c r="M5" s="35"/>
      <c r="N5" s="4">
        <f>IF(O3="",0,IF(M5&gt;L5,1,0))</f>
        <v>0</v>
      </c>
      <c r="O5" s="13">
        <f>IF(M3="",0,IF(N6&gt;K6,1,0))</f>
        <v>1</v>
      </c>
    </row>
    <row r="6" spans="1:15" ht="15.75" thickBot="1">
      <c r="A6" s="91"/>
      <c r="B6" s="9"/>
      <c r="C6" s="10">
        <f>SUM(C3:C5)</f>
        <v>2</v>
      </c>
      <c r="D6" s="10">
        <f>SUM(D3:D5)</f>
        <v>50</v>
      </c>
      <c r="E6" s="10">
        <f>SUM(E3:E5)</f>
        <v>29</v>
      </c>
      <c r="F6" s="10">
        <f>SUM(F3:F5)</f>
        <v>0</v>
      </c>
      <c r="G6" s="11"/>
      <c r="I6" s="91"/>
      <c r="J6" s="9"/>
      <c r="K6" s="10">
        <f>SUM(K3:K5)</f>
        <v>0</v>
      </c>
      <c r="L6" s="10">
        <f>SUM(L3:L5)</f>
        <v>36</v>
      </c>
      <c r="M6" s="10">
        <f>SUM(M3:M5)</f>
        <v>50</v>
      </c>
      <c r="N6" s="10">
        <f>SUM(N3:N5)</f>
        <v>2</v>
      </c>
      <c r="O6" s="11"/>
    </row>
    <row r="7" spans="1:15" ht="15.75" thickBot="1">
      <c r="A7" s="76" t="s">
        <v>2</v>
      </c>
      <c r="B7" s="77"/>
      <c r="C7" s="78" t="str">
        <f>IF(D3="",0,IF(C6&gt;F6,B3,G3))</f>
        <v>AQUITAINE</v>
      </c>
      <c r="D7" s="78"/>
      <c r="E7" s="78"/>
      <c r="F7" s="78"/>
      <c r="G7" s="79"/>
      <c r="I7" s="76" t="s">
        <v>2</v>
      </c>
      <c r="J7" s="77"/>
      <c r="K7" s="78" t="str">
        <f>IF(L3="",0,IF(K6&gt;N6,J3,O3))</f>
        <v>LORRAINE</v>
      </c>
      <c r="L7" s="78"/>
      <c r="M7" s="78"/>
      <c r="N7" s="78"/>
      <c r="O7" s="79"/>
    </row>
    <row r="8" ht="15.75" thickBot="1"/>
    <row r="9" spans="1:15" ht="29.25" thickBot="1">
      <c r="A9" s="70" t="s">
        <v>69</v>
      </c>
      <c r="B9" s="71"/>
      <c r="C9" s="71"/>
      <c r="D9" s="71"/>
      <c r="E9" s="71"/>
      <c r="F9" s="71"/>
      <c r="G9" s="72"/>
      <c r="I9" s="70" t="s">
        <v>73</v>
      </c>
      <c r="J9" s="71"/>
      <c r="K9" s="71"/>
      <c r="L9" s="71"/>
      <c r="M9" s="71"/>
      <c r="N9" s="71"/>
      <c r="O9" s="72"/>
    </row>
    <row r="10" spans="1:15" ht="29.25" thickBot="1">
      <c r="A10" s="73" t="s">
        <v>97</v>
      </c>
      <c r="B10" s="74"/>
      <c r="C10" s="74"/>
      <c r="D10" s="74"/>
      <c r="E10" s="74"/>
      <c r="F10" s="74"/>
      <c r="G10" s="75"/>
      <c r="I10" s="73" t="s">
        <v>101</v>
      </c>
      <c r="J10" s="74"/>
      <c r="K10" s="74"/>
      <c r="L10" s="74"/>
      <c r="M10" s="74"/>
      <c r="N10" s="74"/>
      <c r="O10" s="75"/>
    </row>
    <row r="11" spans="1:15" ht="15">
      <c r="A11" s="89" t="s">
        <v>75</v>
      </c>
      <c r="B11" s="5" t="str">
        <f>'TOUR 2 masculin 1-16'!J37</f>
        <v>LORRAINE</v>
      </c>
      <c r="C11" s="6">
        <f>IF(B11="",0,IF(D11&gt;E11,1,0))</f>
        <v>0</v>
      </c>
      <c r="D11" s="32">
        <v>19</v>
      </c>
      <c r="E11" s="33">
        <v>25</v>
      </c>
      <c r="F11" s="7">
        <f>IF(G11="",0,IF(E11&gt;D11,1,0))</f>
        <v>1</v>
      </c>
      <c r="G11" s="8" t="str">
        <f>'TOUR 2 masculin 1-16'!J7</f>
        <v>IDF SUD</v>
      </c>
      <c r="I11" s="89" t="s">
        <v>76</v>
      </c>
      <c r="J11" s="5" t="str">
        <f>C23</f>
        <v>IDF OUEST</v>
      </c>
      <c r="K11" s="6">
        <f>IF(J11="",0,IF(L11&gt;M11,1,0))</f>
        <v>1</v>
      </c>
      <c r="L11" s="32">
        <v>25</v>
      </c>
      <c r="M11" s="33">
        <v>11</v>
      </c>
      <c r="N11" s="7">
        <f>IF(O11="",0,IF(M11&gt;L11,1,0))</f>
        <v>0</v>
      </c>
      <c r="O11" s="8" t="str">
        <f>C31</f>
        <v>CHAMPAGNE</v>
      </c>
    </row>
    <row r="12" spans="1:15" ht="15">
      <c r="A12" s="90"/>
      <c r="B12" s="12">
        <f>IF(D11="",0,IF(C14&gt;F14,2,1))</f>
        <v>2</v>
      </c>
      <c r="C12" s="3">
        <f>IF(B11="",0,IF(D12&gt;E12,1,0))</f>
        <v>1</v>
      </c>
      <c r="D12" s="34">
        <v>25</v>
      </c>
      <c r="E12" s="35">
        <v>8</v>
      </c>
      <c r="F12" s="4">
        <f>IF(G11="",0,IF(E12&gt;D12,1,0))</f>
        <v>0</v>
      </c>
      <c r="G12" s="13">
        <f>IF(E11="",0,IF(F14&gt;C14,2,1))</f>
        <v>1</v>
      </c>
      <c r="I12" s="90"/>
      <c r="J12" s="12">
        <f>IF(L11="",0,IF(K14&gt;N14,2,1))</f>
        <v>2</v>
      </c>
      <c r="K12" s="3">
        <f>IF(J11="",0,IF(L12&gt;M12,1,0))</f>
        <v>1</v>
      </c>
      <c r="L12" s="34">
        <v>25</v>
      </c>
      <c r="M12" s="35">
        <v>21</v>
      </c>
      <c r="N12" s="4">
        <f>IF(O11="",0,IF(M12&gt;L12,1,0))</f>
        <v>0</v>
      </c>
      <c r="O12" s="13">
        <f>IF(M11="",0,IF(N14&gt;K14,2,1))</f>
        <v>1</v>
      </c>
    </row>
    <row r="13" spans="1:15" ht="15">
      <c r="A13" s="90"/>
      <c r="B13" s="12">
        <f>IF(D11="",0,IF(C14&gt;F14,1,0))</f>
        <v>1</v>
      </c>
      <c r="C13" s="3">
        <f>IF(B11="",0,IF(D13&gt;E13,1,0))</f>
        <v>1</v>
      </c>
      <c r="D13" s="34">
        <v>15</v>
      </c>
      <c r="E13" s="35">
        <v>9</v>
      </c>
      <c r="F13" s="4">
        <f>IF(G11="",0,IF(E13&gt;D13,1,0))</f>
        <v>0</v>
      </c>
      <c r="G13" s="13">
        <f>IF(E11="",0,IF(F14&gt;C14,1,0))</f>
        <v>0</v>
      </c>
      <c r="I13" s="90"/>
      <c r="J13" s="12">
        <f>IF(L11="",0,IF(K14&gt;N14,1,0))</f>
        <v>1</v>
      </c>
      <c r="K13" s="3">
        <f>IF(J11="",0,IF(L13&gt;M13,1,0))</f>
        <v>0</v>
      </c>
      <c r="L13" s="34"/>
      <c r="M13" s="35"/>
      <c r="N13" s="4">
        <f>IF(O11="",0,IF(M13&gt;L13,1,0))</f>
        <v>0</v>
      </c>
      <c r="O13" s="13">
        <f>IF(M11="",0,IF(N14&gt;K14,1,0))</f>
        <v>0</v>
      </c>
    </row>
    <row r="14" spans="1:15" ht="15.75" thickBot="1">
      <c r="A14" s="91"/>
      <c r="B14" s="9"/>
      <c r="C14" s="10">
        <f>SUM(C11:C13)</f>
        <v>2</v>
      </c>
      <c r="D14" s="10">
        <f>SUM(D11:D13)</f>
        <v>59</v>
      </c>
      <c r="E14" s="10">
        <f>SUM(E11:E13)</f>
        <v>42</v>
      </c>
      <c r="F14" s="10">
        <f>SUM(F11:F13)</f>
        <v>1</v>
      </c>
      <c r="G14" s="11"/>
      <c r="I14" s="91"/>
      <c r="J14" s="9"/>
      <c r="K14" s="10">
        <f>SUM(K11:K13)</f>
        <v>2</v>
      </c>
      <c r="L14" s="10">
        <f>SUM(L11:L13)</f>
        <v>50</v>
      </c>
      <c r="M14" s="10">
        <f>SUM(M11:M13)</f>
        <v>32</v>
      </c>
      <c r="N14" s="10">
        <f>SUM(N11:N13)</f>
        <v>0</v>
      </c>
      <c r="O14" s="11"/>
    </row>
    <row r="15" spans="1:15" ht="15.75" thickBot="1">
      <c r="A15" s="76" t="s">
        <v>2</v>
      </c>
      <c r="B15" s="77"/>
      <c r="C15" s="78" t="str">
        <f>IF(D11="",0,IF(C14&gt;F14,B11,G11))</f>
        <v>LORRAINE</v>
      </c>
      <c r="D15" s="78"/>
      <c r="E15" s="78"/>
      <c r="F15" s="78"/>
      <c r="G15" s="79"/>
      <c r="I15" s="76" t="s">
        <v>2</v>
      </c>
      <c r="J15" s="77"/>
      <c r="K15" s="78" t="str">
        <f>IF(L11="",0,IF(K14&gt;N14,J11,O11))</f>
        <v>IDF OUEST</v>
      </c>
      <c r="L15" s="78"/>
      <c r="M15" s="78"/>
      <c r="N15" s="78"/>
      <c r="O15" s="79"/>
    </row>
    <row r="16" ht="15.75" thickBot="1"/>
    <row r="17" spans="1:15" ht="29.25" thickBot="1">
      <c r="A17" s="70" t="s">
        <v>70</v>
      </c>
      <c r="B17" s="71"/>
      <c r="C17" s="71"/>
      <c r="D17" s="71"/>
      <c r="E17" s="71"/>
      <c r="F17" s="71"/>
      <c r="G17" s="72"/>
      <c r="I17" s="70" t="s">
        <v>74</v>
      </c>
      <c r="J17" s="71"/>
      <c r="K17" s="71"/>
      <c r="L17" s="71"/>
      <c r="M17" s="71"/>
      <c r="N17" s="71"/>
      <c r="O17" s="72"/>
    </row>
    <row r="18" spans="1:15" ht="29.25" thickBot="1">
      <c r="A18" s="73" t="s">
        <v>104</v>
      </c>
      <c r="B18" s="74"/>
      <c r="C18" s="74"/>
      <c r="D18" s="74"/>
      <c r="E18" s="74"/>
      <c r="F18" s="74"/>
      <c r="G18" s="75"/>
      <c r="I18" s="73" t="s">
        <v>97</v>
      </c>
      <c r="J18" s="74"/>
      <c r="K18" s="74"/>
      <c r="L18" s="74"/>
      <c r="M18" s="74"/>
      <c r="N18" s="74"/>
      <c r="O18" s="75"/>
    </row>
    <row r="19" spans="1:15" ht="15">
      <c r="A19" s="89" t="s">
        <v>75</v>
      </c>
      <c r="B19" s="5" t="str">
        <f>'TOUR 2 masculin 1-16'!J68</f>
        <v>IDF OUEST</v>
      </c>
      <c r="C19" s="6">
        <f>IF(B19="",0,IF(D19&gt;E19,1,0))</f>
        <v>1</v>
      </c>
      <c r="D19" s="32">
        <v>25</v>
      </c>
      <c r="E19" s="33">
        <v>13</v>
      </c>
      <c r="F19" s="7">
        <f>IF(G19="",0,IF(E19&gt;D19,1,0))</f>
        <v>0</v>
      </c>
      <c r="G19" s="8" t="str">
        <f>'TOUR 2 masculin 1-16'!J100</f>
        <v>PAYS DE LOIRE</v>
      </c>
      <c r="I19" s="89" t="s">
        <v>76</v>
      </c>
      <c r="J19" s="5" t="str">
        <f>IF(D3="",0,IF(C6&gt;F6,G3,B3))</f>
        <v>ALSACE</v>
      </c>
      <c r="K19" s="6">
        <f>IF(J19="",0,IF(L19&gt;M19,1,0))</f>
        <v>0</v>
      </c>
      <c r="L19" s="32">
        <v>21</v>
      </c>
      <c r="M19" s="33">
        <v>25</v>
      </c>
      <c r="N19" s="7">
        <f>IF(O19="",0,IF(M19&gt;L19,1,0))</f>
        <v>1</v>
      </c>
      <c r="O19" s="8" t="str">
        <f>IF(D11="",0,IF(C14&gt;F14,G11,B11))</f>
        <v>IDF SUD</v>
      </c>
    </row>
    <row r="20" spans="1:15" ht="15">
      <c r="A20" s="90"/>
      <c r="B20" s="12">
        <f>IF(D19="",0,IF(C22&gt;F22,2,1))</f>
        <v>2</v>
      </c>
      <c r="C20" s="3">
        <f>IF(B19="",0,IF(D20&gt;E20,1,0))</f>
        <v>1</v>
      </c>
      <c r="D20" s="34">
        <v>25</v>
      </c>
      <c r="E20" s="35">
        <v>13</v>
      </c>
      <c r="F20" s="4">
        <f>IF(G19="",0,IF(E20&gt;D20,1,0))</f>
        <v>0</v>
      </c>
      <c r="G20" s="13">
        <f>IF(E19="",0,IF(F22&gt;C22,2,1))</f>
        <v>1</v>
      </c>
      <c r="I20" s="90"/>
      <c r="J20" s="12">
        <f>IF(L19="",0,IF(K22&gt;N22,2,1))</f>
        <v>2</v>
      </c>
      <c r="K20" s="3">
        <f>IF(J19="",0,IF(L20&gt;M20,1,0))</f>
        <v>1</v>
      </c>
      <c r="L20" s="34">
        <v>25</v>
      </c>
      <c r="M20" s="35">
        <v>18</v>
      </c>
      <c r="N20" s="4">
        <f>IF(O19="",0,IF(M20&gt;L20,1,0))</f>
        <v>0</v>
      </c>
      <c r="O20" s="13">
        <f>IF(M19="",0,IF(N22&gt;K22,2,1))</f>
        <v>1</v>
      </c>
    </row>
    <row r="21" spans="1:15" ht="15">
      <c r="A21" s="90"/>
      <c r="B21" s="12">
        <f>IF(D19="",0,IF(C22&gt;F22,1,0))</f>
        <v>1</v>
      </c>
      <c r="C21" s="3">
        <f>IF(B19="",0,IF(D21&gt;E21,1,0))</f>
        <v>0</v>
      </c>
      <c r="D21" s="34"/>
      <c r="E21" s="35"/>
      <c r="F21" s="4">
        <f>IF(G19="",0,IF(E21&gt;D21,1,0))</f>
        <v>0</v>
      </c>
      <c r="G21" s="13">
        <f>IF(E19="",0,IF(F22&gt;C22,1,0))</f>
        <v>0</v>
      </c>
      <c r="I21" s="90"/>
      <c r="J21" s="12">
        <f>IF(L19="",0,IF(K22&gt;N22,1,0))</f>
        <v>1</v>
      </c>
      <c r="K21" s="3">
        <f>IF(J19="",0,IF(L21&gt;M21,1,0))</f>
        <v>1</v>
      </c>
      <c r="L21" s="34">
        <v>17</v>
      </c>
      <c r="M21" s="35">
        <v>15</v>
      </c>
      <c r="N21" s="4">
        <f>IF(O19="",0,IF(M21&gt;L21,1,0))</f>
        <v>0</v>
      </c>
      <c r="O21" s="13">
        <f>IF(M19="",0,IF(N22&gt;K22,1,0))</f>
        <v>0</v>
      </c>
    </row>
    <row r="22" spans="1:15" ht="15.75" thickBot="1">
      <c r="A22" s="91"/>
      <c r="B22" s="9"/>
      <c r="C22" s="10">
        <f>SUM(C19:C21)</f>
        <v>2</v>
      </c>
      <c r="D22" s="10">
        <f>SUM(D19:D21)</f>
        <v>50</v>
      </c>
      <c r="E22" s="10">
        <f>SUM(E19:E21)</f>
        <v>26</v>
      </c>
      <c r="F22" s="10">
        <f>SUM(F19:F21)</f>
        <v>0</v>
      </c>
      <c r="G22" s="11"/>
      <c r="I22" s="91"/>
      <c r="J22" s="9"/>
      <c r="K22" s="10">
        <f>SUM(K19:K21)</f>
        <v>2</v>
      </c>
      <c r="L22" s="10">
        <f>SUM(L19:L21)</f>
        <v>63</v>
      </c>
      <c r="M22" s="10">
        <f>SUM(M19:M21)</f>
        <v>58</v>
      </c>
      <c r="N22" s="10">
        <f>SUM(N19:N21)</f>
        <v>1</v>
      </c>
      <c r="O22" s="11"/>
    </row>
    <row r="23" spans="1:15" ht="15.75" thickBot="1">
      <c r="A23" s="76" t="s">
        <v>2</v>
      </c>
      <c r="B23" s="77"/>
      <c r="C23" s="78" t="str">
        <f>IF(D19="",0,IF(C22&gt;F22,B19,G19))</f>
        <v>IDF OUEST</v>
      </c>
      <c r="D23" s="78"/>
      <c r="E23" s="78"/>
      <c r="F23" s="78"/>
      <c r="G23" s="79"/>
      <c r="I23" s="76" t="s">
        <v>2</v>
      </c>
      <c r="J23" s="77"/>
      <c r="K23" s="78" t="str">
        <f>IF(L19="",0,IF(K22&gt;N22,J19,O19))</f>
        <v>ALSACE</v>
      </c>
      <c r="L23" s="78"/>
      <c r="M23" s="78"/>
      <c r="N23" s="78"/>
      <c r="O23" s="79"/>
    </row>
    <row r="24" ht="15.75" thickBot="1"/>
    <row r="25" spans="1:15" ht="29.25" thickBot="1">
      <c r="A25" s="70" t="s">
        <v>71</v>
      </c>
      <c r="B25" s="71"/>
      <c r="C25" s="71"/>
      <c r="D25" s="71"/>
      <c r="E25" s="71"/>
      <c r="F25" s="71"/>
      <c r="G25" s="72"/>
      <c r="I25" s="70" t="s">
        <v>112</v>
      </c>
      <c r="J25" s="71"/>
      <c r="K25" s="71"/>
      <c r="L25" s="71"/>
      <c r="M25" s="71"/>
      <c r="N25" s="71"/>
      <c r="O25" s="72"/>
    </row>
    <row r="26" spans="1:15" ht="29.25" thickBot="1">
      <c r="A26" s="73" t="s">
        <v>101</v>
      </c>
      <c r="B26" s="74"/>
      <c r="C26" s="74"/>
      <c r="D26" s="74"/>
      <c r="E26" s="74"/>
      <c r="F26" s="74"/>
      <c r="G26" s="75"/>
      <c r="I26" s="73" t="s">
        <v>63</v>
      </c>
      <c r="J26" s="74"/>
      <c r="K26" s="74"/>
      <c r="L26" s="74"/>
      <c r="M26" s="74"/>
      <c r="N26" s="74"/>
      <c r="O26" s="75"/>
    </row>
    <row r="27" spans="1:15" ht="15">
      <c r="A27" s="89" t="s">
        <v>75</v>
      </c>
      <c r="B27" s="5" t="str">
        <f>'TOUR 2 masculin 1-16'!J99</f>
        <v>CHAMPAGNE</v>
      </c>
      <c r="C27" s="6">
        <f>IF(B27="",0,IF(D27&gt;E27,1,0))</f>
        <v>0</v>
      </c>
      <c r="D27" s="32">
        <v>21</v>
      </c>
      <c r="E27" s="33">
        <v>25</v>
      </c>
      <c r="F27" s="7">
        <f>IF(G27="",0,IF(E27&gt;D27,1,0))</f>
        <v>1</v>
      </c>
      <c r="G27" s="8" t="str">
        <f>'TOUR 2 masculin 1-16'!J69</f>
        <v>PICARDIE</v>
      </c>
      <c r="I27" s="89" t="s">
        <v>76</v>
      </c>
      <c r="J27" s="5" t="str">
        <f>IF(D19="",0,IF(C22&gt;F22,G19,B19))</f>
        <v>PAYS DE LOIRE</v>
      </c>
      <c r="K27" s="6">
        <f>IF(J27="",0,IF(L27&gt;M27,1,0))</f>
        <v>1</v>
      </c>
      <c r="L27" s="32">
        <v>25</v>
      </c>
      <c r="M27" s="33">
        <v>14</v>
      </c>
      <c r="N27" s="7">
        <f>IF(O27="",0,IF(M27&gt;L27,1,0))</f>
        <v>0</v>
      </c>
      <c r="O27" s="8" t="str">
        <f>IF(D27="",0,IF(C30&gt;F30,G27,B27))</f>
        <v>PICARDIE</v>
      </c>
    </row>
    <row r="28" spans="1:15" ht="15">
      <c r="A28" s="90"/>
      <c r="B28" s="12">
        <f>IF(D27="",0,IF(C30&gt;F30,2,1))</f>
        <v>2</v>
      </c>
      <c r="C28" s="3">
        <f>IF(B27="",0,IF(D28&gt;E28,1,0))</f>
        <v>1</v>
      </c>
      <c r="D28" s="34">
        <v>25</v>
      </c>
      <c r="E28" s="35">
        <v>9</v>
      </c>
      <c r="F28" s="4">
        <f>IF(G27="",0,IF(E28&gt;D28,1,0))</f>
        <v>0</v>
      </c>
      <c r="G28" s="13">
        <f>IF(E27="",0,IF(F30&gt;C30,2,1))</f>
        <v>1</v>
      </c>
      <c r="I28" s="90"/>
      <c r="J28" s="12">
        <f>IF(L27="",0,IF(K30&gt;N30,2,1))</f>
        <v>2</v>
      </c>
      <c r="K28" s="3">
        <f>IF(J27="",0,IF(L28&gt;M28,1,0))</f>
        <v>1</v>
      </c>
      <c r="L28" s="34">
        <v>25</v>
      </c>
      <c r="M28" s="35">
        <v>15</v>
      </c>
      <c r="N28" s="4">
        <f>IF(O27="",0,IF(M28&gt;L28,1,0))</f>
        <v>0</v>
      </c>
      <c r="O28" s="13">
        <f>IF(M27="",0,IF(N30&gt;K30,2,1))</f>
        <v>1</v>
      </c>
    </row>
    <row r="29" spans="1:15" ht="15">
      <c r="A29" s="90"/>
      <c r="B29" s="12">
        <f>IF(D27="",0,IF(C30&gt;F30,1,0))</f>
        <v>1</v>
      </c>
      <c r="C29" s="3">
        <f>IF(B27="",0,IF(D29&gt;E29,1,0))</f>
        <v>1</v>
      </c>
      <c r="D29" s="34">
        <v>15</v>
      </c>
      <c r="E29" s="35">
        <v>7</v>
      </c>
      <c r="F29" s="4">
        <f>IF(G27="",0,IF(E29&gt;D29,1,0))</f>
        <v>0</v>
      </c>
      <c r="G29" s="13">
        <f>IF(E27="",0,IF(F30&gt;C30,1,0))</f>
        <v>0</v>
      </c>
      <c r="I29" s="90"/>
      <c r="J29" s="12">
        <f>IF(L27="",0,IF(K30&gt;N30,1,0))</f>
        <v>1</v>
      </c>
      <c r="K29" s="3">
        <f>IF(J27="",0,IF(L29&gt;M29,1,0))</f>
        <v>0</v>
      </c>
      <c r="L29" s="34"/>
      <c r="M29" s="35"/>
      <c r="N29" s="4">
        <f>IF(O27="",0,IF(M29&gt;L29,1,0))</f>
        <v>0</v>
      </c>
      <c r="O29" s="13">
        <f>IF(M27="",0,IF(N30&gt;K30,1,0))</f>
        <v>0</v>
      </c>
    </row>
    <row r="30" spans="1:15" ht="15.75" thickBot="1">
      <c r="A30" s="91"/>
      <c r="B30" s="9"/>
      <c r="C30" s="10">
        <f>SUM(C27:C29)</f>
        <v>2</v>
      </c>
      <c r="D30" s="10">
        <f>SUM(D27:D29)</f>
        <v>61</v>
      </c>
      <c r="E30" s="10">
        <f>SUM(E27:E29)</f>
        <v>41</v>
      </c>
      <c r="F30" s="10">
        <f>SUM(F27:F29)</f>
        <v>1</v>
      </c>
      <c r="G30" s="11"/>
      <c r="I30" s="91"/>
      <c r="J30" s="9"/>
      <c r="K30" s="10">
        <f>SUM(K27:K29)</f>
        <v>2</v>
      </c>
      <c r="L30" s="10">
        <f>SUM(L27:L29)</f>
        <v>50</v>
      </c>
      <c r="M30" s="10">
        <f>SUM(M27:M29)</f>
        <v>29</v>
      </c>
      <c r="N30" s="10">
        <f>SUM(N27:N29)</f>
        <v>0</v>
      </c>
      <c r="O30" s="11"/>
    </row>
    <row r="31" spans="1:15" ht="15.75" thickBot="1">
      <c r="A31" s="76" t="s">
        <v>2</v>
      </c>
      <c r="B31" s="77"/>
      <c r="C31" s="78" t="str">
        <f>IF(D27="",0,IF(C30&gt;F30,B27,G27))</f>
        <v>CHAMPAGNE</v>
      </c>
      <c r="D31" s="78"/>
      <c r="E31" s="78"/>
      <c r="F31" s="78"/>
      <c r="G31" s="79"/>
      <c r="I31" s="76" t="s">
        <v>2</v>
      </c>
      <c r="J31" s="77"/>
      <c r="K31" s="78" t="str">
        <f>IF(L27="",0,IF(K30&gt;N30,J27,O27))</f>
        <v>PAYS DE LOIRE</v>
      </c>
      <c r="L31" s="78"/>
      <c r="M31" s="78"/>
      <c r="N31" s="78"/>
      <c r="O31" s="79"/>
    </row>
  </sheetData>
  <sheetProtection sheet="1" objects="1" scenarios="1" selectLockedCells="1"/>
  <mergeCells count="40">
    <mergeCell ref="A26:G26"/>
    <mergeCell ref="I26:O26"/>
    <mergeCell ref="A27:A30"/>
    <mergeCell ref="I27:I30"/>
    <mergeCell ref="A31:B31"/>
    <mergeCell ref="C31:G31"/>
    <mergeCell ref="I31:J31"/>
    <mergeCell ref="K31:O31"/>
    <mergeCell ref="A23:B23"/>
    <mergeCell ref="C23:G23"/>
    <mergeCell ref="I23:J23"/>
    <mergeCell ref="K23:O23"/>
    <mergeCell ref="A25:G25"/>
    <mergeCell ref="I25:O25"/>
    <mergeCell ref="A17:G17"/>
    <mergeCell ref="I17:O17"/>
    <mergeCell ref="A18:G18"/>
    <mergeCell ref="I18:O18"/>
    <mergeCell ref="A19:A22"/>
    <mergeCell ref="I19:I22"/>
    <mergeCell ref="A10:G10"/>
    <mergeCell ref="I10:O10"/>
    <mergeCell ref="A11:A14"/>
    <mergeCell ref="I11:I14"/>
    <mergeCell ref="A15:B15"/>
    <mergeCell ref="C15:G15"/>
    <mergeCell ref="I15:J15"/>
    <mergeCell ref="K15:O15"/>
    <mergeCell ref="A7:B7"/>
    <mergeCell ref="C7:G7"/>
    <mergeCell ref="I7:J7"/>
    <mergeCell ref="K7:O7"/>
    <mergeCell ref="A9:G9"/>
    <mergeCell ref="I9:O9"/>
    <mergeCell ref="A1:G1"/>
    <mergeCell ref="I1:O1"/>
    <mergeCell ref="A2:G2"/>
    <mergeCell ref="I2:O2"/>
    <mergeCell ref="A3:A6"/>
    <mergeCell ref="I3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2:W42"/>
  <sheetViews>
    <sheetView zoomScalePageLayoutView="0" workbookViewId="0" topLeftCell="P11">
      <selection activeCell="Z28" sqref="Z28"/>
    </sheetView>
  </sheetViews>
  <sheetFormatPr defaultColWidth="11.421875" defaultRowHeight="15"/>
  <cols>
    <col min="1" max="1" width="11.421875" style="1" customWidth="1"/>
    <col min="2" max="2" width="18.7109375" style="1" customWidth="1"/>
    <col min="3" max="3" width="2.7109375" style="1" customWidth="1"/>
    <col min="4" max="5" width="5.7109375" style="1" customWidth="1"/>
    <col min="6" max="6" width="2.7109375" style="1" customWidth="1"/>
    <col min="7" max="7" width="18.7109375" style="1" customWidth="1"/>
    <col min="8" max="8" width="9.140625" style="0" customWidth="1"/>
    <col min="9" max="9" width="11.421875" style="1" customWidth="1"/>
    <col min="10" max="10" width="18.7109375" style="1" customWidth="1"/>
    <col min="11" max="11" width="2.7109375" style="1" customWidth="1"/>
    <col min="12" max="13" width="5.7109375" style="1" customWidth="1"/>
    <col min="14" max="14" width="2.7109375" style="1" customWidth="1"/>
    <col min="15" max="15" width="18.7109375" style="1" customWidth="1"/>
    <col min="17" max="17" width="11.421875" style="1" customWidth="1"/>
    <col min="18" max="18" width="18.7109375" style="1" customWidth="1"/>
    <col min="19" max="19" width="2.7109375" style="1" customWidth="1"/>
    <col min="20" max="21" width="5.7109375" style="1" customWidth="1"/>
    <col min="22" max="22" width="2.7109375" style="1" customWidth="1"/>
    <col min="23" max="23" width="18.7109375" style="1" customWidth="1"/>
  </cols>
  <sheetData>
    <row r="1" ht="15.75" thickBot="1"/>
    <row r="2" spans="9:15" ht="29.25" thickBot="1">
      <c r="I2" s="70" t="s">
        <v>80</v>
      </c>
      <c r="J2" s="71"/>
      <c r="K2" s="71"/>
      <c r="L2" s="71"/>
      <c r="M2" s="71"/>
      <c r="N2" s="71"/>
      <c r="O2" s="72"/>
    </row>
    <row r="3" spans="9:15" ht="29.25" thickBot="1">
      <c r="I3" s="73" t="s">
        <v>88</v>
      </c>
      <c r="J3" s="74"/>
      <c r="K3" s="74"/>
      <c r="L3" s="74"/>
      <c r="M3" s="74"/>
      <c r="N3" s="74"/>
      <c r="O3" s="75"/>
    </row>
    <row r="4" spans="9:15" ht="15" customHeight="1">
      <c r="I4" s="98" t="s">
        <v>46</v>
      </c>
      <c r="J4" s="5" t="str">
        <f>'QUART ET DEMI 1-8'!K7</f>
        <v>RHONE-ALPES</v>
      </c>
      <c r="K4" s="6">
        <f>IF(J4="",0,IF(L4&gt;M4,1,0))</f>
        <v>0</v>
      </c>
      <c r="L4" s="32">
        <v>23</v>
      </c>
      <c r="M4" s="33">
        <v>25</v>
      </c>
      <c r="N4" s="7">
        <f>IF(O4="",0,IF(M4&gt;L4,1,0))</f>
        <v>1</v>
      </c>
      <c r="O4" s="8" t="str">
        <f>'QUART ET DEMI 1-8'!K15</f>
        <v>COTE D'AZUR 1</v>
      </c>
    </row>
    <row r="5" spans="9:15" ht="15" customHeight="1">
      <c r="I5" s="99"/>
      <c r="J5" s="12">
        <f>IF(L4="",0,IF(K9&gt;N9,2,1))</f>
        <v>1</v>
      </c>
      <c r="K5" s="3">
        <f>IF(J4="",0,IF(L5&gt;M5,1,0))</f>
        <v>0</v>
      </c>
      <c r="L5" s="34">
        <v>16</v>
      </c>
      <c r="M5" s="35">
        <v>25</v>
      </c>
      <c r="N5" s="4">
        <f>IF(O4="",0,IF(M5&gt;L5,1,0))</f>
        <v>1</v>
      </c>
      <c r="O5" s="13">
        <f>IF(M4="",0,IF(N9&gt;K9,2,1))</f>
        <v>2</v>
      </c>
    </row>
    <row r="6" spans="9:15" ht="15" customHeight="1">
      <c r="I6" s="99"/>
      <c r="J6" s="12">
        <f>IF(L4="",0,IF(K9&gt;N9,1,0))</f>
        <v>0</v>
      </c>
      <c r="K6" s="3">
        <f>IF(J4="",0,IF(L6&gt;M6,1,0))</f>
        <v>0</v>
      </c>
      <c r="L6" s="34"/>
      <c r="M6" s="35"/>
      <c r="N6" s="4">
        <f>IF(O4="",0,IF(M6&gt;L6,1,0))</f>
        <v>0</v>
      </c>
      <c r="O6" s="13">
        <f>IF(M4="",0,IF(N9&gt;K9,1,0))</f>
        <v>1</v>
      </c>
    </row>
    <row r="7" spans="9:15" ht="15" customHeight="1">
      <c r="I7" s="99"/>
      <c r="J7" s="12"/>
      <c r="K7" s="39"/>
      <c r="L7" s="40"/>
      <c r="M7" s="41"/>
      <c r="N7" s="42"/>
      <c r="O7" s="13"/>
    </row>
    <row r="8" spans="9:15" ht="15" customHeight="1">
      <c r="I8" s="99"/>
      <c r="J8" s="12"/>
      <c r="K8" s="39"/>
      <c r="L8" s="40"/>
      <c r="M8" s="41"/>
      <c r="N8" s="42"/>
      <c r="O8" s="13"/>
    </row>
    <row r="9" spans="9:15" ht="15.75" customHeight="1" thickBot="1">
      <c r="I9" s="100"/>
      <c r="J9" s="9"/>
      <c r="K9" s="10">
        <f>SUM(K4:K8)</f>
        <v>0</v>
      </c>
      <c r="L9" s="10">
        <f>SUM(L4:L8)</f>
        <v>39</v>
      </c>
      <c r="M9" s="10">
        <f>SUM(M4:M8)</f>
        <v>50</v>
      </c>
      <c r="N9" s="10">
        <f>SUM(N4:N8)</f>
        <v>2</v>
      </c>
      <c r="O9" s="11"/>
    </row>
    <row r="10" spans="9:15" ht="15.75" thickBot="1">
      <c r="I10" s="76" t="s">
        <v>2</v>
      </c>
      <c r="J10" s="77"/>
      <c r="K10" s="78" t="str">
        <f>IF(L4="",0,IF(K9&gt;N9,J4,O4))</f>
        <v>COTE D'AZUR 1</v>
      </c>
      <c r="L10" s="78"/>
      <c r="M10" s="78"/>
      <c r="N10" s="78"/>
      <c r="O10" s="79"/>
    </row>
    <row r="11" ht="15.75" thickBot="1"/>
    <row r="12" spans="1:23" ht="29.25" thickBot="1">
      <c r="A12" s="70" t="s">
        <v>81</v>
      </c>
      <c r="B12" s="71"/>
      <c r="C12" s="71"/>
      <c r="D12" s="71"/>
      <c r="E12" s="71"/>
      <c r="F12" s="71"/>
      <c r="G12" s="72"/>
      <c r="I12" s="70" t="s">
        <v>85</v>
      </c>
      <c r="J12" s="71"/>
      <c r="K12" s="71"/>
      <c r="L12" s="71"/>
      <c r="M12" s="71"/>
      <c r="N12" s="71"/>
      <c r="O12" s="72"/>
      <c r="Q12" s="70" t="s">
        <v>90</v>
      </c>
      <c r="R12" s="71"/>
      <c r="S12" s="71"/>
      <c r="T12" s="71"/>
      <c r="U12" s="71"/>
      <c r="V12" s="71"/>
      <c r="W12" s="72"/>
    </row>
    <row r="13" spans="1:23" ht="29.25" thickBot="1">
      <c r="A13" s="73" t="s">
        <v>88</v>
      </c>
      <c r="B13" s="74"/>
      <c r="C13" s="74"/>
      <c r="D13" s="74"/>
      <c r="E13" s="74"/>
      <c r="F13" s="74"/>
      <c r="G13" s="75"/>
      <c r="I13" s="73" t="s">
        <v>101</v>
      </c>
      <c r="J13" s="74"/>
      <c r="K13" s="74"/>
      <c r="L13" s="74"/>
      <c r="M13" s="74"/>
      <c r="N13" s="74"/>
      <c r="O13" s="75"/>
      <c r="Q13" s="73" t="s">
        <v>110</v>
      </c>
      <c r="R13" s="74"/>
      <c r="S13" s="74"/>
      <c r="T13" s="74"/>
      <c r="U13" s="74"/>
      <c r="V13" s="74"/>
      <c r="W13" s="75"/>
    </row>
    <row r="14" spans="1:23" ht="15">
      <c r="A14" s="98" t="s">
        <v>3</v>
      </c>
      <c r="B14" s="5" t="str">
        <f>IF('QUART ET DEMI 1-8'!L3="",0,IF('QUART ET DEMI 1-8'!K6&gt;'QUART ET DEMI 1-8'!N6,'QUART ET DEMI 1-8'!O3,'QUART ET DEMI 1-8'!J3))</f>
        <v>FLANDRES</v>
      </c>
      <c r="C14" s="6">
        <f>IF(B14="",0,IF(D14&gt;E14,1,0))</f>
        <v>0</v>
      </c>
      <c r="D14" s="32">
        <v>16</v>
      </c>
      <c r="E14" s="33">
        <v>25</v>
      </c>
      <c r="F14" s="7">
        <f>IF(G14="",0,IF(E14&gt;D14,1,0))</f>
        <v>1</v>
      </c>
      <c r="G14" s="8" t="str">
        <f>IF('QUART ET DEMI 1-8'!L11="",0,IF('QUART ET DEMI 1-8'!K14&gt;'QUART ET DEMI 1-8'!N14,'QUART ET DEMI 1-8'!O11,'QUART ET DEMI 1-8'!J11))</f>
        <v>LANGUEDOC</v>
      </c>
      <c r="I14" s="98" t="s">
        <v>0</v>
      </c>
      <c r="J14" s="5" t="str">
        <f>IF('QUART ET DEMI 9-16'!L3="",0,IF('QUART ET DEMI 9-16'!K6&gt;'QUART ET DEMI 9-16'!N6,'QUART ET DEMI 9-16'!O3,'QUART ET DEMI 9-16'!J3))</f>
        <v>AQUITAINE</v>
      </c>
      <c r="K14" s="6">
        <f>IF(J14="",0,IF(L14&gt;M14,1,0))</f>
        <v>1</v>
      </c>
      <c r="L14" s="32">
        <v>25</v>
      </c>
      <c r="M14" s="33">
        <v>18</v>
      </c>
      <c r="N14" s="7">
        <f>IF(O14="",0,IF(M14&gt;L14,1,0))</f>
        <v>0</v>
      </c>
      <c r="O14" s="8" t="str">
        <f>IF('QUART ET DEMI 9-16'!L11="",0,IF('QUART ET DEMI 9-16'!K14&gt;'QUART ET DEMI 9-16'!N14,'QUART ET DEMI 9-16'!O11,'QUART ET DEMI 9-16'!J11))</f>
        <v>CHAMPAGNE</v>
      </c>
      <c r="Q14" s="98" t="s">
        <v>3</v>
      </c>
      <c r="R14" s="5" t="str">
        <f>'TOUR 3 masculin 17-25'!J5</f>
        <v>POITOU</v>
      </c>
      <c r="S14" s="6">
        <f>IF(R14="",0,IF(T14&gt;U14,1,0))</f>
        <v>0</v>
      </c>
      <c r="T14" s="32">
        <v>26</v>
      </c>
      <c r="U14" s="33">
        <v>28</v>
      </c>
      <c r="V14" s="7">
        <f>IF(W14="",0,IF(U14&gt;T14,1,0))</f>
        <v>1</v>
      </c>
      <c r="W14" s="8" t="str">
        <f>'TOUR 3 masculin 17-25'!J35</f>
        <v>COTE D'AZUR 2</v>
      </c>
    </row>
    <row r="15" spans="1:23" ht="15">
      <c r="A15" s="99"/>
      <c r="B15" s="12">
        <f>IF(D14="",0,IF(C17&gt;F17,2,1))</f>
        <v>1</v>
      </c>
      <c r="C15" s="3">
        <f>IF(B14="",0,IF(D15&gt;E15,1,0))</f>
        <v>0</v>
      </c>
      <c r="D15" s="34">
        <v>17</v>
      </c>
      <c r="E15" s="35">
        <v>25</v>
      </c>
      <c r="F15" s="4">
        <f>IF(G14="",0,IF(E15&gt;D15,1,0))</f>
        <v>1</v>
      </c>
      <c r="G15" s="13">
        <f>IF(E14="",0,IF(F17&gt;C17,2,1))</f>
        <v>2</v>
      </c>
      <c r="I15" s="99"/>
      <c r="J15" s="12">
        <f>IF(L14="",0,IF(K17&gt;N17,2,1))</f>
        <v>2</v>
      </c>
      <c r="K15" s="3">
        <f>IF(J14="",0,IF(L15&gt;M15,1,0))</f>
        <v>1</v>
      </c>
      <c r="L15" s="34">
        <v>25</v>
      </c>
      <c r="M15" s="35">
        <v>18</v>
      </c>
      <c r="N15" s="4">
        <f>IF(O14="",0,IF(M15&gt;L15,1,0))</f>
        <v>0</v>
      </c>
      <c r="O15" s="13">
        <f>IF(M14="",0,IF(N17&gt;K17,2,1))</f>
        <v>1</v>
      </c>
      <c r="Q15" s="99"/>
      <c r="R15" s="12">
        <f>IF(T14="",0,IF(S17&gt;V17,2,1))</f>
        <v>1</v>
      </c>
      <c r="S15" s="3">
        <f>IF(R14="",0,IF(T15&gt;U15,1,0))</f>
        <v>1</v>
      </c>
      <c r="T15" s="34">
        <v>25</v>
      </c>
      <c r="U15" s="35">
        <v>19</v>
      </c>
      <c r="V15" s="4">
        <f>IF(W14="",0,IF(U15&gt;T15,1,0))</f>
        <v>0</v>
      </c>
      <c r="W15" s="13">
        <f>IF(U14="",0,IF(V17&gt;S17,2,1))</f>
        <v>2</v>
      </c>
    </row>
    <row r="16" spans="1:23" ht="15">
      <c r="A16" s="99"/>
      <c r="B16" s="12">
        <f>IF(D14="",0,IF(C17&gt;F17,1,0))</f>
        <v>0</v>
      </c>
      <c r="C16" s="3">
        <f>IF(B14="",0,IF(D16&gt;E16,1,0))</f>
        <v>0</v>
      </c>
      <c r="D16" s="34"/>
      <c r="E16" s="35"/>
      <c r="F16" s="4">
        <f>IF(G14="",0,IF(E16&gt;D16,1,0))</f>
        <v>0</v>
      </c>
      <c r="G16" s="13">
        <f>IF(E14="",0,IF(F17&gt;C17,1,0))</f>
        <v>1</v>
      </c>
      <c r="I16" s="99"/>
      <c r="J16" s="12">
        <f>IF(L14="",0,IF(K17&gt;N17,1,0))</f>
        <v>1</v>
      </c>
      <c r="K16" s="3">
        <f>IF(J14="",0,IF(L16&gt;M16,1,0))</f>
        <v>0</v>
      </c>
      <c r="L16" s="34"/>
      <c r="M16" s="35"/>
      <c r="N16" s="4">
        <f>IF(O14="",0,IF(M16&gt;L16,1,0))</f>
        <v>0</v>
      </c>
      <c r="O16" s="13">
        <f>IF(M14="",0,IF(N17&gt;K17,1,0))</f>
        <v>0</v>
      </c>
      <c r="Q16" s="99"/>
      <c r="R16" s="12">
        <f>IF(T14="",0,IF(S17&gt;V17,1,0))</f>
        <v>0</v>
      </c>
      <c r="S16" s="3">
        <f>IF(R14="",0,IF(T16&gt;U16,1,0))</f>
        <v>0</v>
      </c>
      <c r="T16" s="34">
        <v>12</v>
      </c>
      <c r="U16" s="35">
        <v>15</v>
      </c>
      <c r="V16" s="4">
        <f>IF(W14="",0,IF(U16&gt;T16,1,0))</f>
        <v>1</v>
      </c>
      <c r="W16" s="13">
        <f>IF(U14="",0,IF(V17&gt;S17,1,0))</f>
        <v>1</v>
      </c>
    </row>
    <row r="17" spans="1:23" ht="15.75" thickBot="1">
      <c r="A17" s="100"/>
      <c r="B17" s="9"/>
      <c r="C17" s="10">
        <f>SUM(C14:C16)</f>
        <v>0</v>
      </c>
      <c r="D17" s="10">
        <f>SUM(D14:D16)</f>
        <v>33</v>
      </c>
      <c r="E17" s="10">
        <f>SUM(E14:E16)</f>
        <v>50</v>
      </c>
      <c r="F17" s="10">
        <f>SUM(F14:F16)</f>
        <v>2</v>
      </c>
      <c r="G17" s="11"/>
      <c r="I17" s="100"/>
      <c r="J17" s="9"/>
      <c r="K17" s="10">
        <f>SUM(K14:K16)</f>
        <v>2</v>
      </c>
      <c r="L17" s="10">
        <f>SUM(L14:L16)</f>
        <v>50</v>
      </c>
      <c r="M17" s="10">
        <f>SUM(M14:M16)</f>
        <v>36</v>
      </c>
      <c r="N17" s="10">
        <f>SUM(N14:N16)</f>
        <v>0</v>
      </c>
      <c r="O17" s="11"/>
      <c r="Q17" s="100"/>
      <c r="R17" s="9"/>
      <c r="S17" s="10">
        <f>SUM(S14:S16)</f>
        <v>1</v>
      </c>
      <c r="T17" s="10">
        <f>SUM(T14:T16)</f>
        <v>63</v>
      </c>
      <c r="U17" s="10">
        <f>SUM(U14:U16)</f>
        <v>62</v>
      </c>
      <c r="V17" s="10">
        <f>SUM(V14:V16)</f>
        <v>2</v>
      </c>
      <c r="W17" s="11"/>
    </row>
    <row r="18" spans="1:23" ht="15.75" thickBot="1">
      <c r="A18" s="76" t="s">
        <v>2</v>
      </c>
      <c r="B18" s="77"/>
      <c r="C18" s="78" t="str">
        <f>IF(D14="",0,IF(C17&gt;F17,B14,G14))</f>
        <v>LANGUEDOC</v>
      </c>
      <c r="D18" s="78"/>
      <c r="E18" s="78"/>
      <c r="F18" s="78"/>
      <c r="G18" s="79"/>
      <c r="I18" s="76" t="s">
        <v>2</v>
      </c>
      <c r="J18" s="77"/>
      <c r="K18" s="78" t="str">
        <f>IF(L14="",0,IF(K17&gt;N17,J14,O14))</f>
        <v>AQUITAINE</v>
      </c>
      <c r="L18" s="78"/>
      <c r="M18" s="78"/>
      <c r="N18" s="78"/>
      <c r="O18" s="79"/>
      <c r="Q18" s="76" t="s">
        <v>2</v>
      </c>
      <c r="R18" s="77"/>
      <c r="S18" s="78" t="str">
        <f>IF(T14="",0,IF(S17&gt;V17,R14,W14))</f>
        <v>COTE D'AZUR 2</v>
      </c>
      <c r="T18" s="78"/>
      <c r="U18" s="78"/>
      <c r="V18" s="78"/>
      <c r="W18" s="79"/>
    </row>
    <row r="19" ht="15.75" thickBot="1"/>
    <row r="20" spans="1:23" ht="29.25" thickBot="1">
      <c r="A20" s="70" t="s">
        <v>82</v>
      </c>
      <c r="B20" s="71"/>
      <c r="C20" s="71"/>
      <c r="D20" s="71"/>
      <c r="E20" s="71"/>
      <c r="F20" s="71"/>
      <c r="G20" s="72"/>
      <c r="I20" s="70" t="s">
        <v>86</v>
      </c>
      <c r="J20" s="71"/>
      <c r="K20" s="71"/>
      <c r="L20" s="71"/>
      <c r="M20" s="71"/>
      <c r="N20" s="71"/>
      <c r="O20" s="72"/>
      <c r="Q20" s="70" t="s">
        <v>91</v>
      </c>
      <c r="R20" s="71"/>
      <c r="S20" s="71"/>
      <c r="T20" s="71"/>
      <c r="U20" s="71"/>
      <c r="V20" s="71"/>
      <c r="W20" s="72"/>
    </row>
    <row r="21" spans="1:23" ht="29.25" thickBot="1">
      <c r="A21" s="73" t="s">
        <v>101</v>
      </c>
      <c r="B21" s="74"/>
      <c r="C21" s="74"/>
      <c r="D21" s="74"/>
      <c r="E21" s="74"/>
      <c r="F21" s="74"/>
      <c r="G21" s="75"/>
      <c r="I21" s="73" t="s">
        <v>111</v>
      </c>
      <c r="J21" s="74"/>
      <c r="K21" s="74"/>
      <c r="L21" s="74"/>
      <c r="M21" s="74"/>
      <c r="N21" s="74"/>
      <c r="O21" s="75"/>
      <c r="Q21" s="73" t="s">
        <v>109</v>
      </c>
      <c r="R21" s="74"/>
      <c r="S21" s="74"/>
      <c r="T21" s="74"/>
      <c r="U21" s="74"/>
      <c r="V21" s="74"/>
      <c r="W21" s="75"/>
    </row>
    <row r="22" spans="1:23" ht="15">
      <c r="A22" s="98" t="s">
        <v>3</v>
      </c>
      <c r="B22" s="5" t="str">
        <f>'QUART ET DEMI 1-8'!K23</f>
        <v>BRETAGNE</v>
      </c>
      <c r="C22" s="6">
        <f>IF(B22="",0,IF(D22&gt;E22,1,0))</f>
        <v>0</v>
      </c>
      <c r="D22" s="32">
        <v>25</v>
      </c>
      <c r="E22" s="33">
        <v>27</v>
      </c>
      <c r="F22" s="7">
        <f>IF(G22="",0,IF(E22&gt;D22,1,0))</f>
        <v>1</v>
      </c>
      <c r="G22" s="8" t="str">
        <f>'QUART ET DEMI 1-8'!K31</f>
        <v>PROVENCE</v>
      </c>
      <c r="I22" s="98" t="s">
        <v>3</v>
      </c>
      <c r="J22" s="5" t="str">
        <f>'QUART ET DEMI 9-16'!K23</f>
        <v>ALSACE</v>
      </c>
      <c r="K22" s="6">
        <f>IF(J22="",0,IF(L22&gt;M22,1,0))</f>
        <v>1</v>
      </c>
      <c r="L22" s="32">
        <v>25</v>
      </c>
      <c r="M22" s="33">
        <v>16</v>
      </c>
      <c r="N22" s="7">
        <f>IF(O22="",0,IF(M22&gt;L22,1,0))</f>
        <v>0</v>
      </c>
      <c r="O22" s="8" t="str">
        <f>'QUART ET DEMI 9-16'!K31</f>
        <v>PAYS DE LOIRE</v>
      </c>
      <c r="Q22" s="98" t="s">
        <v>0</v>
      </c>
      <c r="R22" s="5" t="str">
        <f>'TOUR 3 masculin 17-25'!J6</f>
        <v>N. CALEDONIE</v>
      </c>
      <c r="S22" s="6">
        <f>IF(R22="",0,IF(T22&gt;U22,1,0))</f>
        <v>0</v>
      </c>
      <c r="T22" s="32">
        <v>13</v>
      </c>
      <c r="U22" s="33">
        <v>25</v>
      </c>
      <c r="V22" s="7">
        <f>IF(W22="",0,IF(U22&gt;T22,1,0))</f>
        <v>1</v>
      </c>
      <c r="W22" s="8" t="str">
        <f>'TOUR 3 masculin 17-25'!J36</f>
        <v>MIDI PYRENEES</v>
      </c>
    </row>
    <row r="23" spans="1:23" ht="15">
      <c r="A23" s="99"/>
      <c r="B23" s="12">
        <f>IF(D22="",0,IF(C25&gt;F25,2,1))</f>
        <v>2</v>
      </c>
      <c r="C23" s="3">
        <f>IF(B22="",0,IF(D23&gt;E23,1,0))</f>
        <v>1</v>
      </c>
      <c r="D23" s="34">
        <v>26</v>
      </c>
      <c r="E23" s="35">
        <v>24</v>
      </c>
      <c r="F23" s="4">
        <f>IF(G22="",0,IF(E23&gt;D23,1,0))</f>
        <v>0</v>
      </c>
      <c r="G23" s="13">
        <f>IF(E22="",0,IF(F25&gt;C25,2,1))</f>
        <v>1</v>
      </c>
      <c r="I23" s="99"/>
      <c r="J23" s="12">
        <f>IF(L22="",0,IF(K25&gt;N25,2,1))</f>
        <v>1</v>
      </c>
      <c r="K23" s="3">
        <f>IF(J22="",0,IF(L23&gt;M23,1,0))</f>
        <v>0</v>
      </c>
      <c r="L23" s="34">
        <v>16</v>
      </c>
      <c r="M23" s="35">
        <v>25</v>
      </c>
      <c r="N23" s="4">
        <f>IF(O22="",0,IF(M23&gt;L23,1,0))</f>
        <v>1</v>
      </c>
      <c r="O23" s="13">
        <f>IF(M22="",0,IF(N25&gt;K25,2,1))</f>
        <v>2</v>
      </c>
      <c r="Q23" s="99"/>
      <c r="R23" s="12">
        <f>IF(T22="",0,IF(S25&gt;V25,2,1))</f>
        <v>1</v>
      </c>
      <c r="S23" s="3">
        <f>IF(R22="",0,IF(T23&gt;U23,1,0))</f>
        <v>1</v>
      </c>
      <c r="T23" s="34">
        <v>25</v>
      </c>
      <c r="U23" s="35">
        <v>18</v>
      </c>
      <c r="V23" s="4">
        <f>IF(W22="",0,IF(U23&gt;T23,1,0))</f>
        <v>0</v>
      </c>
      <c r="W23" s="13">
        <f>IF(U22="",0,IF(V25&gt;S25,2,1))</f>
        <v>2</v>
      </c>
    </row>
    <row r="24" spans="1:23" ht="15">
      <c r="A24" s="99"/>
      <c r="B24" s="12">
        <f>IF(D22="",0,IF(C25&gt;F25,1,0))</f>
        <v>1</v>
      </c>
      <c r="C24" s="3">
        <f>IF(B22="",0,IF(D24&gt;E24,1,0))</f>
        <v>1</v>
      </c>
      <c r="D24" s="34">
        <v>15</v>
      </c>
      <c r="E24" s="35">
        <v>10</v>
      </c>
      <c r="F24" s="4">
        <f>IF(G22="",0,IF(E24&gt;D24,1,0))</f>
        <v>0</v>
      </c>
      <c r="G24" s="13">
        <f>IF(E22="",0,IF(F25&gt;C25,1,0))</f>
        <v>0</v>
      </c>
      <c r="I24" s="99"/>
      <c r="J24" s="12">
        <f>IF(L22="",0,IF(K25&gt;N25,1,0))</f>
        <v>0</v>
      </c>
      <c r="K24" s="3">
        <f>IF(J22="",0,IF(L24&gt;M24,1,0))</f>
        <v>0</v>
      </c>
      <c r="L24" s="34">
        <v>13</v>
      </c>
      <c r="M24" s="35">
        <v>15</v>
      </c>
      <c r="N24" s="4">
        <f>IF(O22="",0,IF(M24&gt;L24,1,0))</f>
        <v>1</v>
      </c>
      <c r="O24" s="13">
        <f>IF(M22="",0,IF(N25&gt;K25,1,0))</f>
        <v>1</v>
      </c>
      <c r="Q24" s="99"/>
      <c r="R24" s="12">
        <f>IF(T22="",0,IF(S25&gt;V25,1,0))</f>
        <v>0</v>
      </c>
      <c r="S24" s="3">
        <f>IF(R22="",0,IF(T24&gt;U24,1,0))</f>
        <v>0</v>
      </c>
      <c r="T24" s="34">
        <v>8</v>
      </c>
      <c r="U24" s="35">
        <v>15</v>
      </c>
      <c r="V24" s="4">
        <f>IF(W22="",0,IF(U24&gt;T24,1,0))</f>
        <v>1</v>
      </c>
      <c r="W24" s="13">
        <f>IF(U22="",0,IF(V25&gt;S25,1,0))</f>
        <v>1</v>
      </c>
    </row>
    <row r="25" spans="1:23" ht="15.75" thickBot="1">
      <c r="A25" s="100"/>
      <c r="B25" s="9"/>
      <c r="C25" s="10">
        <f>SUM(C22:C24)</f>
        <v>2</v>
      </c>
      <c r="D25" s="10">
        <f>SUM(D22:D24)</f>
        <v>66</v>
      </c>
      <c r="E25" s="10">
        <f>SUM(E22:E24)</f>
        <v>61</v>
      </c>
      <c r="F25" s="10">
        <f>SUM(F22:F24)</f>
        <v>1</v>
      </c>
      <c r="G25" s="11"/>
      <c r="I25" s="100"/>
      <c r="J25" s="9"/>
      <c r="K25" s="10">
        <f>SUM(K22:K24)</f>
        <v>1</v>
      </c>
      <c r="L25" s="10">
        <f>SUM(L22:L24)</f>
        <v>54</v>
      </c>
      <c r="M25" s="10">
        <f>SUM(M22:M24)</f>
        <v>56</v>
      </c>
      <c r="N25" s="10">
        <f>SUM(N22:N24)</f>
        <v>2</v>
      </c>
      <c r="O25" s="11"/>
      <c r="Q25" s="100"/>
      <c r="R25" s="9"/>
      <c r="S25" s="10">
        <f>SUM(S22:S24)</f>
        <v>1</v>
      </c>
      <c r="T25" s="10">
        <f>SUM(T22:T24)</f>
        <v>46</v>
      </c>
      <c r="U25" s="10">
        <f>SUM(U22:U24)</f>
        <v>58</v>
      </c>
      <c r="V25" s="10">
        <f>SUM(V22:V24)</f>
        <v>2</v>
      </c>
      <c r="W25" s="11"/>
    </row>
    <row r="26" spans="1:23" ht="15.75" thickBot="1">
      <c r="A26" s="76" t="s">
        <v>2</v>
      </c>
      <c r="B26" s="77"/>
      <c r="C26" s="78" t="str">
        <f>IF(D22="",0,IF(C25&gt;F25,B22,G22))</f>
        <v>BRETAGNE</v>
      </c>
      <c r="D26" s="78"/>
      <c r="E26" s="78"/>
      <c r="F26" s="78"/>
      <c r="G26" s="79"/>
      <c r="I26" s="76" t="s">
        <v>2</v>
      </c>
      <c r="J26" s="77"/>
      <c r="K26" s="78" t="str">
        <f>IF(L22="",0,IF(K25&gt;N25,J22,O22))</f>
        <v>PAYS DE LOIRE</v>
      </c>
      <c r="L26" s="78"/>
      <c r="M26" s="78"/>
      <c r="N26" s="78"/>
      <c r="O26" s="79"/>
      <c r="Q26" s="76" t="s">
        <v>2</v>
      </c>
      <c r="R26" s="77"/>
      <c r="S26" s="78" t="str">
        <f>IF(T22="",0,IF(S25&gt;V25,R22,W22))</f>
        <v>MIDI PYRENEES</v>
      </c>
      <c r="T26" s="78"/>
      <c r="U26" s="78"/>
      <c r="V26" s="78"/>
      <c r="W26" s="79"/>
    </row>
    <row r="27" ht="15.75" thickBot="1"/>
    <row r="28" spans="1:15" ht="29.25" thickBot="1">
      <c r="A28" s="70" t="s">
        <v>83</v>
      </c>
      <c r="B28" s="71"/>
      <c r="C28" s="71"/>
      <c r="D28" s="71"/>
      <c r="E28" s="71"/>
      <c r="F28" s="71"/>
      <c r="G28" s="72"/>
      <c r="I28" s="70" t="s">
        <v>87</v>
      </c>
      <c r="J28" s="71"/>
      <c r="K28" s="71"/>
      <c r="L28" s="71"/>
      <c r="M28" s="71"/>
      <c r="N28" s="71"/>
      <c r="O28" s="72"/>
    </row>
    <row r="29" spans="1:15" ht="29.25" thickBot="1">
      <c r="A29" s="73" t="s">
        <v>96</v>
      </c>
      <c r="B29" s="74"/>
      <c r="C29" s="74"/>
      <c r="D29" s="74"/>
      <c r="E29" s="74"/>
      <c r="F29" s="74"/>
      <c r="G29" s="75"/>
      <c r="I29" s="73" t="s">
        <v>100</v>
      </c>
      <c r="J29" s="74"/>
      <c r="K29" s="74"/>
      <c r="L29" s="74"/>
      <c r="M29" s="74"/>
      <c r="N29" s="74"/>
      <c r="O29" s="75"/>
    </row>
    <row r="30" spans="1:15" ht="15" customHeight="1">
      <c r="A30" s="98" t="s">
        <v>3</v>
      </c>
      <c r="B30" s="5" t="str">
        <f>IF('QUART ET DEMI 1-8'!L19="",0,IF('QUART ET DEMI 1-8'!K22&gt;'QUART ET DEMI 1-8'!N22,'QUART ET DEMI 1-8'!O19,'QUART ET DEMI 1-8'!J19))</f>
        <v>REUNION</v>
      </c>
      <c r="C30" s="6">
        <f>IF(B30="",0,IF(D30&gt;E30,1,0))</f>
        <v>0</v>
      </c>
      <c r="D30" s="32">
        <v>19</v>
      </c>
      <c r="E30" s="33">
        <v>25</v>
      </c>
      <c r="F30" s="7">
        <f>IF(G30="",0,IF(E30&gt;D30,1,0))</f>
        <v>1</v>
      </c>
      <c r="G30" s="8" t="str">
        <f>IF('QUART ET DEMI 1-8'!L27="",0,IF('QUART ET DEMI 1-8'!K30&gt;'QUART ET DEMI 1-8'!N30,'QUART ET DEMI 1-8'!O27,'QUART ET DEMI 1-8'!J27))</f>
        <v>BOURGOGNE</v>
      </c>
      <c r="I30" s="98" t="s">
        <v>0</v>
      </c>
      <c r="J30" s="5" t="str">
        <f>IF('QUART ET DEMI 9-16'!L19="",0,IF('QUART ET DEMI 9-16'!K22&gt;'QUART ET DEMI 9-16'!N22,'QUART ET DEMI 9-16'!O19,'QUART ET DEMI 9-16'!J19))</f>
        <v>IDF SUD</v>
      </c>
      <c r="K30" s="6">
        <f>IF(J30="",0,IF(L30&gt;M30,1,0))</f>
        <v>0</v>
      </c>
      <c r="L30" s="32">
        <v>21</v>
      </c>
      <c r="M30" s="33">
        <v>25</v>
      </c>
      <c r="N30" s="7">
        <f>IF(O30="",0,IF(M30&gt;L30,1,0))</f>
        <v>1</v>
      </c>
      <c r="O30" s="8" t="str">
        <f>IF('QUART ET DEMI 9-16'!L27="",0,IF('QUART ET DEMI 9-16'!K30&gt;'QUART ET DEMI 9-16'!N30,'QUART ET DEMI 9-16'!O27,'QUART ET DEMI 9-16'!J27))</f>
        <v>PICARDIE</v>
      </c>
    </row>
    <row r="31" spans="1:15" ht="15" customHeight="1">
      <c r="A31" s="99"/>
      <c r="B31" s="12">
        <f>IF(D30="",0,IF(C33&gt;F33,2,1))</f>
        <v>1</v>
      </c>
      <c r="C31" s="3">
        <f>IF(B30="",0,IF(D31&gt;E31,1,0))</f>
        <v>0</v>
      </c>
      <c r="D31" s="34">
        <v>22</v>
      </c>
      <c r="E31" s="35">
        <v>25</v>
      </c>
      <c r="F31" s="4">
        <f>IF(G30="",0,IF(E31&gt;D31,1,0))</f>
        <v>1</v>
      </c>
      <c r="G31" s="13">
        <f>IF(E30="",0,IF(F33&gt;C33,2,1))</f>
        <v>2</v>
      </c>
      <c r="I31" s="99"/>
      <c r="J31" s="12">
        <f>IF(L30="",0,IF(K33&gt;N33,2,1))</f>
        <v>2</v>
      </c>
      <c r="K31" s="3">
        <f>IF(J30="",0,IF(L31&gt;M31,1,0))</f>
        <v>1</v>
      </c>
      <c r="L31" s="34">
        <v>27</v>
      </c>
      <c r="M31" s="35">
        <v>25</v>
      </c>
      <c r="N31" s="4">
        <f>IF(O30="",0,IF(M31&gt;L31,1,0))</f>
        <v>0</v>
      </c>
      <c r="O31" s="13">
        <f>IF(M30="",0,IF(N33&gt;K33,2,1))</f>
        <v>1</v>
      </c>
    </row>
    <row r="32" spans="1:15" ht="15" customHeight="1">
      <c r="A32" s="99"/>
      <c r="B32" s="12">
        <f>IF(D30="",0,IF(C33&gt;F33,1,0))</f>
        <v>0</v>
      </c>
      <c r="C32" s="3">
        <f>IF(B30="",0,IF(D32&gt;E32,1,0))</f>
        <v>0</v>
      </c>
      <c r="D32" s="34"/>
      <c r="E32" s="35"/>
      <c r="F32" s="4">
        <f>IF(G30="",0,IF(E32&gt;D32,1,0))</f>
        <v>0</v>
      </c>
      <c r="G32" s="13">
        <f>IF(E30="",0,IF(F33&gt;C33,1,0))</f>
        <v>1</v>
      </c>
      <c r="I32" s="99"/>
      <c r="J32" s="12">
        <f>IF(L30="",0,IF(K33&gt;N33,1,0))</f>
        <v>1</v>
      </c>
      <c r="K32" s="3">
        <f>IF(J30="",0,IF(L32&gt;M32,1,0))</f>
        <v>1</v>
      </c>
      <c r="L32" s="34">
        <v>15</v>
      </c>
      <c r="M32" s="35">
        <v>11</v>
      </c>
      <c r="N32" s="4">
        <f>IF(O30="",0,IF(M32&gt;L32,1,0))</f>
        <v>0</v>
      </c>
      <c r="O32" s="13">
        <f>IF(M30="",0,IF(N33&gt;K33,1,0))</f>
        <v>0</v>
      </c>
    </row>
    <row r="33" spans="1:15" ht="15.75" customHeight="1" thickBot="1">
      <c r="A33" s="100"/>
      <c r="B33" s="9"/>
      <c r="C33" s="10">
        <f>SUM(C30:C32)</f>
        <v>0</v>
      </c>
      <c r="D33" s="10">
        <f>SUM(D30:D32)</f>
        <v>41</v>
      </c>
      <c r="E33" s="10">
        <f>SUM(E30:E32)</f>
        <v>50</v>
      </c>
      <c r="F33" s="10">
        <f>SUM(F30:F32)</f>
        <v>2</v>
      </c>
      <c r="G33" s="11"/>
      <c r="I33" s="100"/>
      <c r="J33" s="9"/>
      <c r="K33" s="10">
        <f>SUM(K30:K32)</f>
        <v>2</v>
      </c>
      <c r="L33" s="10">
        <f>SUM(L30:L32)</f>
        <v>63</v>
      </c>
      <c r="M33" s="10">
        <f>SUM(M30:M32)</f>
        <v>61</v>
      </c>
      <c r="N33" s="10">
        <f>SUM(N30:N32)</f>
        <v>1</v>
      </c>
      <c r="O33" s="11"/>
    </row>
    <row r="34" spans="1:15" ht="15.75" thickBot="1">
      <c r="A34" s="76" t="s">
        <v>2</v>
      </c>
      <c r="B34" s="77"/>
      <c r="C34" s="78" t="str">
        <f>IF(D30="",0,IF(C33&gt;F33,B30,G30))</f>
        <v>BOURGOGNE</v>
      </c>
      <c r="D34" s="78"/>
      <c r="E34" s="78"/>
      <c r="F34" s="78"/>
      <c r="G34" s="79"/>
      <c r="I34" s="76" t="s">
        <v>2</v>
      </c>
      <c r="J34" s="77"/>
      <c r="K34" s="78" t="str">
        <f>IF(L30="",0,IF(K33&gt;N33,J30,O30))</f>
        <v>IDF SUD</v>
      </c>
      <c r="L34" s="78"/>
      <c r="M34" s="78"/>
      <c r="N34" s="78"/>
      <c r="O34" s="79"/>
    </row>
    <row r="35" ht="15.75" thickBot="1"/>
    <row r="36" spans="1:15" ht="29.25" thickBot="1">
      <c r="A36" s="70" t="s">
        <v>84</v>
      </c>
      <c r="B36" s="71"/>
      <c r="C36" s="71"/>
      <c r="D36" s="71"/>
      <c r="E36" s="71"/>
      <c r="F36" s="71"/>
      <c r="G36" s="72"/>
      <c r="I36" s="70" t="s">
        <v>89</v>
      </c>
      <c r="J36" s="71"/>
      <c r="K36" s="71"/>
      <c r="L36" s="71"/>
      <c r="M36" s="71"/>
      <c r="N36" s="71"/>
      <c r="O36" s="72"/>
    </row>
    <row r="37" spans="1:15" ht="29.25" thickBot="1">
      <c r="A37" s="73" t="s">
        <v>96</v>
      </c>
      <c r="B37" s="74"/>
      <c r="C37" s="74"/>
      <c r="D37" s="74"/>
      <c r="E37" s="74"/>
      <c r="F37" s="74"/>
      <c r="G37" s="75"/>
      <c r="I37" s="73" t="s">
        <v>111</v>
      </c>
      <c r="J37" s="74"/>
      <c r="K37" s="74"/>
      <c r="L37" s="74"/>
      <c r="M37" s="74"/>
      <c r="N37" s="74"/>
      <c r="O37" s="75"/>
    </row>
    <row r="38" spans="1:15" ht="15" customHeight="1">
      <c r="A38" s="98" t="s">
        <v>0</v>
      </c>
      <c r="B38" s="5" t="str">
        <f>'QUART ET DEMI 9-16'!K7</f>
        <v>LORRAINE</v>
      </c>
      <c r="C38" s="6">
        <f>IF(B38="",0,IF(D38&gt;E38,1,0))</f>
        <v>0</v>
      </c>
      <c r="D38" s="32">
        <v>23</v>
      </c>
      <c r="E38" s="33">
        <v>25</v>
      </c>
      <c r="F38" s="7">
        <f>IF(G38="",0,IF(E38&gt;D38,1,0))</f>
        <v>1</v>
      </c>
      <c r="G38" s="8" t="str">
        <f>'QUART ET DEMI 9-16'!K15</f>
        <v>IDF OUEST</v>
      </c>
      <c r="I38" s="98" t="s">
        <v>0</v>
      </c>
      <c r="J38" s="5" t="str">
        <f>'TOUR 3 masculin 17-25'!J4</f>
        <v>BASSE NORMANDIE</v>
      </c>
      <c r="K38" s="6">
        <f>IF(J38="",0,IF(L38&gt;M38,1,0))</f>
        <v>1</v>
      </c>
      <c r="L38" s="32">
        <v>28</v>
      </c>
      <c r="M38" s="33">
        <v>26</v>
      </c>
      <c r="N38" s="7">
        <f>IF(O38="",0,IF(M38&gt;L38,1,0))</f>
        <v>0</v>
      </c>
      <c r="O38" s="8" t="str">
        <f>'TOUR 3 masculin 17-25'!J34</f>
        <v>CENTRE</v>
      </c>
    </row>
    <row r="39" spans="1:15" ht="15" customHeight="1">
      <c r="A39" s="99"/>
      <c r="B39" s="12">
        <f>IF(D38="",0,IF(C41&gt;F41,2,1))</f>
        <v>1</v>
      </c>
      <c r="C39" s="3">
        <f>IF(B38="",0,IF(D39&gt;E39,1,0))</f>
        <v>0</v>
      </c>
      <c r="D39" s="34">
        <v>15</v>
      </c>
      <c r="E39" s="35">
        <v>25</v>
      </c>
      <c r="F39" s="4">
        <f>IF(G38="",0,IF(E39&gt;D39,1,0))</f>
        <v>1</v>
      </c>
      <c r="G39" s="13">
        <f>IF(E38="",0,IF(F41&gt;C41,2,1))</f>
        <v>2</v>
      </c>
      <c r="I39" s="99"/>
      <c r="J39" s="12">
        <f>IF(L38="",0,IF(K41&gt;N41,2,1))</f>
        <v>2</v>
      </c>
      <c r="K39" s="3">
        <f>IF(J38="",0,IF(L39&gt;M39,1,0))</f>
        <v>1</v>
      </c>
      <c r="L39" s="34">
        <v>25</v>
      </c>
      <c r="M39" s="35">
        <v>23</v>
      </c>
      <c r="N39" s="4">
        <f>IF(O38="",0,IF(M39&gt;L39,1,0))</f>
        <v>0</v>
      </c>
      <c r="O39" s="13">
        <f>IF(M38="",0,IF(N41&gt;K41,2,1))</f>
        <v>1</v>
      </c>
    </row>
    <row r="40" spans="1:15" ht="15" customHeight="1">
      <c r="A40" s="99"/>
      <c r="B40" s="12">
        <f>IF(D38="",0,IF(C41&gt;F41,1,0))</f>
        <v>0</v>
      </c>
      <c r="C40" s="3">
        <f>IF(B38="",0,IF(D40&gt;E40,1,0))</f>
        <v>0</v>
      </c>
      <c r="D40" s="34"/>
      <c r="E40" s="35"/>
      <c r="F40" s="4">
        <f>IF(G38="",0,IF(E40&gt;D40,1,0))</f>
        <v>0</v>
      </c>
      <c r="G40" s="13">
        <f>IF(E38="",0,IF(F41&gt;C41,1,0))</f>
        <v>1</v>
      </c>
      <c r="I40" s="99"/>
      <c r="J40" s="12">
        <f>IF(L38="",0,IF(K41&gt;N41,1,0))</f>
        <v>1</v>
      </c>
      <c r="K40" s="3">
        <f>IF(J38="",0,IF(L40&gt;M40,1,0))</f>
        <v>0</v>
      </c>
      <c r="L40" s="34"/>
      <c r="M40" s="35"/>
      <c r="N40" s="4">
        <f>IF(O38="",0,IF(M40&gt;L40,1,0))</f>
        <v>0</v>
      </c>
      <c r="O40" s="13">
        <f>IF(M38="",0,IF(N41&gt;K41,1,0))</f>
        <v>0</v>
      </c>
    </row>
    <row r="41" spans="1:15" ht="15.75" customHeight="1" thickBot="1">
      <c r="A41" s="100"/>
      <c r="B41" s="9"/>
      <c r="C41" s="10">
        <f>SUM(C38:C40)</f>
        <v>0</v>
      </c>
      <c r="D41" s="10">
        <f>SUM(D38:D40)</f>
        <v>38</v>
      </c>
      <c r="E41" s="10">
        <f>SUM(E38:E40)</f>
        <v>50</v>
      </c>
      <c r="F41" s="10">
        <f>SUM(F38:F40)</f>
        <v>2</v>
      </c>
      <c r="G41" s="11"/>
      <c r="I41" s="100"/>
      <c r="J41" s="9"/>
      <c r="K41" s="10">
        <f>SUM(K38:K40)</f>
        <v>2</v>
      </c>
      <c r="L41" s="10">
        <f>SUM(L38:L40)</f>
        <v>53</v>
      </c>
      <c r="M41" s="10">
        <f>SUM(M38:M40)</f>
        <v>49</v>
      </c>
      <c r="N41" s="10">
        <f>SUM(N38:N40)</f>
        <v>0</v>
      </c>
      <c r="O41" s="11"/>
    </row>
    <row r="42" spans="1:15" ht="15.75" thickBot="1">
      <c r="A42" s="76" t="s">
        <v>2</v>
      </c>
      <c r="B42" s="77"/>
      <c r="C42" s="78" t="str">
        <f>IF(D38="",0,IF(C41&gt;F41,B38,G38))</f>
        <v>IDF OUEST</v>
      </c>
      <c r="D42" s="78"/>
      <c r="E42" s="78"/>
      <c r="F42" s="78"/>
      <c r="G42" s="79"/>
      <c r="I42" s="76" t="s">
        <v>2</v>
      </c>
      <c r="J42" s="77"/>
      <c r="K42" s="78" t="str">
        <f>IF(L38="",0,IF(K41&gt;N41,J38,O38))</f>
        <v>BASSE NORMANDIE</v>
      </c>
      <c r="L42" s="78"/>
      <c r="M42" s="78"/>
      <c r="N42" s="78"/>
      <c r="O42" s="79"/>
    </row>
  </sheetData>
  <sheetProtection selectLockedCells="1"/>
  <mergeCells count="55">
    <mergeCell ref="I10:J10"/>
    <mergeCell ref="K10:O10"/>
    <mergeCell ref="I2:O2"/>
    <mergeCell ref="I3:O3"/>
    <mergeCell ref="I4:I9"/>
    <mergeCell ref="Q21:W21"/>
    <mergeCell ref="Q22:Q25"/>
    <mergeCell ref="Q26:R26"/>
    <mergeCell ref="S26:W26"/>
    <mergeCell ref="Q12:W12"/>
    <mergeCell ref="Q13:W13"/>
    <mergeCell ref="Q14:Q17"/>
    <mergeCell ref="Q18:R18"/>
    <mergeCell ref="S18:W18"/>
    <mergeCell ref="Q20:W20"/>
    <mergeCell ref="A37:G37"/>
    <mergeCell ref="I37:O37"/>
    <mergeCell ref="A38:A41"/>
    <mergeCell ref="I38:I41"/>
    <mergeCell ref="A42:B42"/>
    <mergeCell ref="C42:G42"/>
    <mergeCell ref="I42:J42"/>
    <mergeCell ref="K42:O42"/>
    <mergeCell ref="A34:B34"/>
    <mergeCell ref="C34:G34"/>
    <mergeCell ref="I34:J34"/>
    <mergeCell ref="K34:O34"/>
    <mergeCell ref="A36:G36"/>
    <mergeCell ref="I36:O36"/>
    <mergeCell ref="A28:G28"/>
    <mergeCell ref="I28:O28"/>
    <mergeCell ref="A29:G29"/>
    <mergeCell ref="I29:O29"/>
    <mergeCell ref="A30:A33"/>
    <mergeCell ref="I30:I33"/>
    <mergeCell ref="A21:G21"/>
    <mergeCell ref="I21:O21"/>
    <mergeCell ref="A22:A25"/>
    <mergeCell ref="I22:I25"/>
    <mergeCell ref="A26:B26"/>
    <mergeCell ref="C26:G26"/>
    <mergeCell ref="I26:J26"/>
    <mergeCell ref="K26:O26"/>
    <mergeCell ref="A18:B18"/>
    <mergeCell ref="C18:G18"/>
    <mergeCell ref="I18:J18"/>
    <mergeCell ref="K18:O18"/>
    <mergeCell ref="A20:G20"/>
    <mergeCell ref="I20:O20"/>
    <mergeCell ref="A12:G12"/>
    <mergeCell ref="I12:O12"/>
    <mergeCell ref="A13:G13"/>
    <mergeCell ref="I13:O13"/>
    <mergeCell ref="A14:A17"/>
    <mergeCell ref="I14:I17"/>
  </mergeCells>
  <printOptions/>
  <pageMargins left="0.85" right="0.89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F11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3.7109375" style="0" customWidth="1"/>
    <col min="2" max="2" width="25.7109375" style="0" customWidth="1"/>
    <col min="3" max="3" width="3.7109375" style="0" customWidth="1"/>
    <col min="4" max="4" width="25.7109375" style="0" customWidth="1"/>
    <col min="5" max="5" width="3.7109375" style="0" customWidth="1"/>
    <col min="6" max="6" width="25.7109375" style="0" customWidth="1"/>
  </cols>
  <sheetData>
    <row r="1" spans="1:6" ht="30" customHeight="1">
      <c r="A1" s="101" t="s">
        <v>113</v>
      </c>
      <c r="B1" s="102"/>
      <c r="C1" s="102"/>
      <c r="D1" s="102"/>
      <c r="E1" s="102"/>
      <c r="F1" s="103"/>
    </row>
    <row r="2" spans="1:6" ht="30" customHeight="1" thickBot="1">
      <c r="A2" s="104"/>
      <c r="B2" s="105"/>
      <c r="C2" s="105"/>
      <c r="D2" s="105"/>
      <c r="E2" s="105"/>
      <c r="F2" s="106"/>
    </row>
    <row r="3" spans="1:6" ht="30" customHeight="1">
      <c r="A3" s="48">
        <v>1</v>
      </c>
      <c r="B3" s="53" t="str">
        <f>'FINALE ET PLUS'!K10</f>
        <v>COTE D'AZUR 1</v>
      </c>
      <c r="C3" s="43">
        <v>9</v>
      </c>
      <c r="D3" s="43" t="str">
        <f>'FINALE ET PLUS'!C42</f>
        <v>IDF OUEST</v>
      </c>
      <c r="E3" s="43">
        <v>17</v>
      </c>
      <c r="F3" s="45" t="str">
        <f>'FINALE ET PLUS'!K42</f>
        <v>BASSE NORMANDIE</v>
      </c>
    </row>
    <row r="4" spans="1:6" ht="30" customHeight="1">
      <c r="A4" s="49">
        <v>2</v>
      </c>
      <c r="B4" s="54" t="str">
        <f>IF('FINALE ET PLUS'!L4="",0,IF('FINALE ET PLUS'!K9&gt;'FINALE ET PLUS'!N9,'FINALE ET PLUS'!O4,'FINALE ET PLUS'!J4))</f>
        <v>RHONE-ALPES</v>
      </c>
      <c r="C4" s="44">
        <v>10</v>
      </c>
      <c r="D4" s="44" t="str">
        <f>IF('FINALE ET PLUS'!D38="",0,IF('FINALE ET PLUS'!C41&gt;'FINALE ET PLUS'!F41,'FINALE ET PLUS'!G38,'FINALE ET PLUS'!B38))</f>
        <v>LORRAINE</v>
      </c>
      <c r="E4" s="44">
        <v>18</v>
      </c>
      <c r="F4" s="46" t="str">
        <f>IF('FINALE ET PLUS'!L38="",0,IF('FINALE ET PLUS'!K41&gt;'FINALE ET PLUS'!N41,'FINALE ET PLUS'!O38,'FINALE ET PLUS'!J38))</f>
        <v>CENTRE</v>
      </c>
    </row>
    <row r="5" spans="1:6" ht="30" customHeight="1">
      <c r="A5" s="49">
        <v>3</v>
      </c>
      <c r="B5" s="55" t="str">
        <f>'FINALE ET PLUS'!C18</f>
        <v>LANGUEDOC</v>
      </c>
      <c r="C5" s="44">
        <v>11</v>
      </c>
      <c r="D5" s="44" t="str">
        <f>'FINALE ET PLUS'!K18</f>
        <v>AQUITAINE</v>
      </c>
      <c r="E5" s="44">
        <v>19</v>
      </c>
      <c r="F5" s="46" t="str">
        <f>'FINALE ET PLUS'!S18</f>
        <v>COTE D'AZUR 2</v>
      </c>
    </row>
    <row r="6" spans="1:6" ht="30" customHeight="1">
      <c r="A6" s="49">
        <v>4</v>
      </c>
      <c r="B6" s="44" t="str">
        <f>IF('FINALE ET PLUS'!D14="",0,IF('FINALE ET PLUS'!C17&gt;'FINALE ET PLUS'!F17,'FINALE ET PLUS'!G14,'FINALE ET PLUS'!B14))</f>
        <v>FLANDRES</v>
      </c>
      <c r="C6" s="44">
        <v>12</v>
      </c>
      <c r="D6" s="44" t="str">
        <f>IF('FINALE ET PLUS'!L14="",0,IF('FINALE ET PLUS'!K17&gt;'FINALE ET PLUS'!N17,'FINALE ET PLUS'!O14,'FINALE ET PLUS'!J14))</f>
        <v>CHAMPAGNE</v>
      </c>
      <c r="E6" s="44">
        <v>20</v>
      </c>
      <c r="F6" s="46" t="str">
        <f>IF('FINALE ET PLUS'!T14="",0,IF('FINALE ET PLUS'!S17&gt;'FINALE ET PLUS'!V17,'FINALE ET PLUS'!W14,'FINALE ET PLUS'!R14))</f>
        <v>POITOU</v>
      </c>
    </row>
    <row r="7" spans="1:6" ht="30" customHeight="1">
      <c r="A7" s="49">
        <v>5</v>
      </c>
      <c r="B7" s="44" t="str">
        <f>'FINALE ET PLUS'!C26</f>
        <v>BRETAGNE</v>
      </c>
      <c r="C7" s="44">
        <v>13</v>
      </c>
      <c r="D7" s="44" t="str">
        <f>'FINALE ET PLUS'!K26</f>
        <v>PAYS DE LOIRE</v>
      </c>
      <c r="E7" s="44">
        <v>21</v>
      </c>
      <c r="F7" s="46" t="str">
        <f>'FINALE ET PLUS'!S26</f>
        <v>MIDI PYRENEES</v>
      </c>
    </row>
    <row r="8" spans="1:6" ht="30" customHeight="1">
      <c r="A8" s="49">
        <v>6</v>
      </c>
      <c r="B8" s="44" t="str">
        <f>IF('FINALE ET PLUS'!D22="",0,IF('FINALE ET PLUS'!C25&gt;'FINALE ET PLUS'!F25,'FINALE ET PLUS'!G22,'FINALE ET PLUS'!B22))</f>
        <v>PROVENCE</v>
      </c>
      <c r="C8" s="44">
        <v>14</v>
      </c>
      <c r="D8" s="44" t="str">
        <f>IF('FINALE ET PLUS'!L22="",0,IF('FINALE ET PLUS'!K25&gt;'FINALE ET PLUS'!N25,'FINALE ET PLUS'!O22,'FINALE ET PLUS'!J22))</f>
        <v>ALSACE</v>
      </c>
      <c r="E8" s="44">
        <v>22</v>
      </c>
      <c r="F8" s="46" t="str">
        <f>IF('FINALE ET PLUS'!T22="",0,IF('FINALE ET PLUS'!S25&gt;'FINALE ET PLUS'!V25,'FINALE ET PLUS'!W22,'FINALE ET PLUS'!R22))</f>
        <v>N. CALEDONIE</v>
      </c>
    </row>
    <row r="9" spans="1:6" ht="30" customHeight="1">
      <c r="A9" s="49">
        <v>7</v>
      </c>
      <c r="B9" s="44" t="str">
        <f>'FINALE ET PLUS'!C34</f>
        <v>BOURGOGNE</v>
      </c>
      <c r="C9" s="44">
        <v>15</v>
      </c>
      <c r="D9" s="44" t="str">
        <f>'FINALE ET PLUS'!K34</f>
        <v>IDF SUD</v>
      </c>
      <c r="E9" s="44">
        <v>23</v>
      </c>
      <c r="F9" s="46" t="str">
        <f>'TOUR 3 masculin 17-25'!J64</f>
        <v>HAUTE NORMANDIE</v>
      </c>
    </row>
    <row r="10" spans="1:6" ht="30" customHeight="1">
      <c r="A10" s="49">
        <v>8</v>
      </c>
      <c r="B10" s="44" t="str">
        <f>IF('FINALE ET PLUS'!D30="",0,IF('FINALE ET PLUS'!C33&gt;'FINALE ET PLUS'!F33,'FINALE ET PLUS'!G30,'FINALE ET PLUS'!B30))</f>
        <v>REUNION</v>
      </c>
      <c r="C10" s="44">
        <v>16</v>
      </c>
      <c r="D10" s="44" t="str">
        <f>IF('FINALE ET PLUS'!L30="",0,IF('FINALE ET PLUS'!K33&gt;'FINALE ET PLUS'!N33,'FINALE ET PLUS'!O30,'FINALE ET PLUS'!J30))</f>
        <v>PICARDIE</v>
      </c>
      <c r="E10" s="44">
        <v>24</v>
      </c>
      <c r="F10" s="46" t="str">
        <f>'TOUR 3 masculin 17-25'!J65</f>
        <v>IDF EST</v>
      </c>
    </row>
    <row r="11" spans="1:6" ht="30" customHeight="1" thickBot="1">
      <c r="A11" s="50"/>
      <c r="B11" s="51"/>
      <c r="C11" s="51"/>
      <c r="D11" s="51"/>
      <c r="E11" s="52">
        <v>25</v>
      </c>
      <c r="F11" s="47" t="str">
        <f>'TOUR 3 masculin 17-25'!J66</f>
        <v>MAYOTTE</v>
      </c>
    </row>
  </sheetData>
  <sheetProtection/>
  <mergeCells count="1">
    <mergeCell ref="A1:F2"/>
  </mergeCells>
  <printOptions/>
  <pageMargins left="0.43" right="0.4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Choubby</dc:creator>
  <cp:keywords/>
  <dc:description/>
  <cp:lastModifiedBy>Stéphane LAMIRAND</cp:lastModifiedBy>
  <cp:lastPrinted>2015-04-29T21:51:58Z</cp:lastPrinted>
  <dcterms:created xsi:type="dcterms:W3CDTF">2015-04-20T14:44:02Z</dcterms:created>
  <dcterms:modified xsi:type="dcterms:W3CDTF">2015-06-04T13:07:42Z</dcterms:modified>
  <cp:category/>
  <cp:version/>
  <cp:contentType/>
  <cp:contentStatus/>
</cp:coreProperties>
</file>